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135" windowWidth="16275" windowHeight="126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<sst xmlns="http://schemas.openxmlformats.org/spreadsheetml/2006/main" count="608" uniqueCount="456">
  <si>
    <t>DJEČJI VRTIĆ POŽEGA</t>
  </si>
  <si>
    <t>RUDINSKA 8</t>
  </si>
  <si>
    <t>OIB: 30492723401</t>
  </si>
  <si>
    <t>KONTO</t>
  </si>
  <si>
    <t>POZICIJA</t>
  </si>
  <si>
    <t>VRSTA RASHODA / IZDATAKA</t>
  </si>
  <si>
    <t xml:space="preserve">PLANIRANO </t>
  </si>
  <si>
    <t>OSTVARENO</t>
  </si>
  <si>
    <t>PROMJENA</t>
  </si>
  <si>
    <t>PRIJEDLOG REBALANSA</t>
  </si>
  <si>
    <t>Razdjel 002 UPRAVNI ODJEL ZA SAMOUPRAVU</t>
  </si>
  <si>
    <t>Glava 00203 JAVNE USTANOVE PREDŠKOLSKOG ODGOJA</t>
  </si>
  <si>
    <t>Proračunski korisnik 32738 DJEČJI VRTIĆI POŽEGA</t>
  </si>
  <si>
    <t>GLAVNI PROGRAM A05 REDOVNA DJELATNOST PREDŠKOLSKOG ODGOJA</t>
  </si>
  <si>
    <t>PROGRAM 5000 REDOVNA DJELATNOST PREDŠKOLSKOG ODGOJA</t>
  </si>
  <si>
    <t>Izvor  1.0. OPĆI PRIHODI I PRIMICI</t>
  </si>
  <si>
    <t>3</t>
  </si>
  <si>
    <t>Rashodi poslovanja Rashodi poslovanja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</si>
  <si>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</si>
  <si>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</si>
  <si>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</si>
  <si>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</si>
  <si>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</si>
  <si>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</si>
  <si>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31111</t>
  </si>
  <si>
    <t>R0238</t>
  </si>
  <si>
    <t>Plaće za zaposlene</t>
  </si>
  <si>
    <t>312</t>
  </si>
  <si>
    <t xml:space="preserve">Ostali rashodi za zaposlene                                                                         </t>
  </si>
  <si>
    <t>3121</t>
  </si>
  <si>
    <t>31212</t>
  </si>
  <si>
    <t>R0239</t>
  </si>
  <si>
    <t>Nagrade</t>
  </si>
  <si>
    <t>31214</t>
  </si>
  <si>
    <t>R0241</t>
  </si>
  <si>
    <t>Otpremnine</t>
  </si>
  <si>
    <t>31216</t>
  </si>
  <si>
    <t>R1132-1</t>
  </si>
  <si>
    <t>Regres za godišnji odmor</t>
  </si>
  <si>
    <t>31219</t>
  </si>
  <si>
    <t>R2330</t>
  </si>
  <si>
    <t>Ostali nenavedeni rashodi za zaposlene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</si>
  <si>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</si>
  <si>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</si>
  <si>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</si>
  <si>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</si>
  <si>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31321</t>
  </si>
  <si>
    <t>R0243</t>
  </si>
  <si>
    <t>Doprinosi za obvezno zdravstveno osiguranje</t>
  </si>
  <si>
    <t>Izvor  3.1. VLASTITI PRIHODI PK</t>
  </si>
  <si>
    <t>32</t>
  </si>
  <si>
    <t xml:space="preserve">Materijalni rashodi             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</si>
  <si>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</si>
  <si>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</si>
  <si>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</si>
  <si>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</si>
  <si>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32214</t>
  </si>
  <si>
    <t>R0254</t>
  </si>
  <si>
    <t>Materijal i sredstva za čišćenje i održavanje</t>
  </si>
  <si>
    <t>Izvor  4.2. PRIHODI ZA POSEBNE NAMJENE PK</t>
  </si>
  <si>
    <t>R0238-3</t>
  </si>
  <si>
    <t>R0239-2</t>
  </si>
  <si>
    <t>31213</t>
  </si>
  <si>
    <t>R0240-2</t>
  </si>
  <si>
    <t>Darovi</t>
  </si>
  <si>
    <t>31215</t>
  </si>
  <si>
    <t>R0242-1</t>
  </si>
  <si>
    <t>Naknade za bolest, invalidnost i smrtni slučaj</t>
  </si>
  <si>
    <t>R0243-2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</si>
  <si>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</si>
  <si>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</si>
  <si>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</si>
  <si>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</si>
  <si>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32111</t>
  </si>
  <si>
    <t>R0245-1</t>
  </si>
  <si>
    <t>Dnevnice za službeni put u zemlji</t>
  </si>
  <si>
    <t>32113</t>
  </si>
  <si>
    <t>R0246-1</t>
  </si>
  <si>
    <t>Naknade za smještaj na službenom putu u zemlji</t>
  </si>
  <si>
    <t>32115</t>
  </si>
  <si>
    <t>R0247-1</t>
  </si>
  <si>
    <t>Naknade za prijevoz na službenom putu u zemlji</t>
  </si>
  <si>
    <t>3212</t>
  </si>
  <si>
    <t xml:space="preserve">Naknade za prijevoz, za rad na terenu i odvojeni život                                              </t>
  </si>
  <si>
    <t>32121</t>
  </si>
  <si>
    <t>R0248-1</t>
  </si>
  <si>
    <t>Naknade za prijevoz na posao i s posla</t>
  </si>
  <si>
    <t>3213</t>
  </si>
  <si>
    <t xml:space="preserve">Stručno usavršavanje zaposlenika                                                                    </t>
  </si>
  <si>
    <t>32131</t>
  </si>
  <si>
    <t>R0249-1</t>
  </si>
  <si>
    <t>Seminari, savjetovanja i simpoziji</t>
  </si>
  <si>
    <t>32132</t>
  </si>
  <si>
    <t>R0250-1</t>
  </si>
  <si>
    <t>Tečajevi i stručni ispiti</t>
  </si>
  <si>
    <t>3214</t>
  </si>
  <si>
    <t xml:space="preserve">Ostale naknade troškova zaposlenima                                                                 </t>
  </si>
  <si>
    <t>32141</t>
  </si>
  <si>
    <t>R1133-1</t>
  </si>
  <si>
    <t>Naknada za korištenje privatnog automobila u službene svrhe</t>
  </si>
  <si>
    <t>32211</t>
  </si>
  <si>
    <t>R0251-1</t>
  </si>
  <si>
    <t>Uredski materijal</t>
  </si>
  <si>
    <t>32212</t>
  </si>
  <si>
    <t>R0252-1</t>
  </si>
  <si>
    <t>Literatura (publikacije, časopisi, glasila, knjige i ostalo)</t>
  </si>
  <si>
    <t>R0254-1</t>
  </si>
  <si>
    <t>32216</t>
  </si>
  <si>
    <t>R0256-1</t>
  </si>
  <si>
    <t>Materijal za higijenske potrebe i njegu</t>
  </si>
  <si>
    <t>32219</t>
  </si>
  <si>
    <t>R0257-1</t>
  </si>
  <si>
    <t>Ostali materijal za potrebe redovnog poslovanja</t>
  </si>
  <si>
    <t>3222</t>
  </si>
  <si>
    <t xml:space="preserve">Materijal i sirovine                                                                                </t>
  </si>
  <si>
    <t>32221</t>
  </si>
  <si>
    <t>R0258-2</t>
  </si>
  <si>
    <t>Osnovni materijal i sirovine - za rad odgajatelja</t>
  </si>
  <si>
    <t>32224</t>
  </si>
  <si>
    <t>R0259-3</t>
  </si>
  <si>
    <t>Namirnice</t>
  </si>
  <si>
    <t>3223</t>
  </si>
  <si>
    <t xml:space="preserve">Energija                                                                                            </t>
  </si>
  <si>
    <t>32231</t>
  </si>
  <si>
    <t>R0260-2</t>
  </si>
  <si>
    <t>Električna energija</t>
  </si>
  <si>
    <t>32233</t>
  </si>
  <si>
    <t>R0705-2</t>
  </si>
  <si>
    <t>Plin</t>
  </si>
  <si>
    <t>32234</t>
  </si>
  <si>
    <t>R0261-1</t>
  </si>
  <si>
    <t>Motorni benzin i dizel gorivo</t>
  </si>
  <si>
    <t>3224</t>
  </si>
  <si>
    <t xml:space="preserve">Materijal i dijelovi za tekuće i investicijsko održavanje                                           </t>
  </si>
  <si>
    <t>32241</t>
  </si>
  <si>
    <t>R0263-2</t>
  </si>
  <si>
    <t>Materijal i dijelovi za tekuće i invet. održ. građev. obj.</t>
  </si>
  <si>
    <t>32242</t>
  </si>
  <si>
    <t>R0264-1</t>
  </si>
  <si>
    <t>Materijal i dijelovi za tekuće i invest. održ. postr. i opr.</t>
  </si>
  <si>
    <t>32243</t>
  </si>
  <si>
    <t>R0265-1</t>
  </si>
  <si>
    <t>Materijal i dijelovi za tekuće i invest. održ. transp. sred.</t>
  </si>
  <si>
    <t>3225</t>
  </si>
  <si>
    <t xml:space="preserve">Sitni inventar i auto gume                                                                          </t>
  </si>
  <si>
    <t>32251</t>
  </si>
  <si>
    <t>R0266-5</t>
  </si>
  <si>
    <t>Sitni inventar</t>
  </si>
  <si>
    <t>3227</t>
  </si>
  <si>
    <t xml:space="preserve">Službena, radna i zaštitna odjeća i obuća                                                           </t>
  </si>
  <si>
    <t>32271</t>
  </si>
  <si>
    <t>R0255-1</t>
  </si>
  <si>
    <t>Službena, radna i zaštitna odjeća i obuća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</si>
  <si>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</si>
  <si>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</si>
  <si>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</si>
  <si>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</si>
  <si>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32311</t>
  </si>
  <si>
    <t>R0267-1</t>
  </si>
  <si>
    <t>Usluge telefona, telefaksa</t>
  </si>
  <si>
    <t>32313</t>
  </si>
  <si>
    <t>R0269-1</t>
  </si>
  <si>
    <t>Poštarina (pisma, tiskanice i sl.)</t>
  </si>
  <si>
    <t>3232</t>
  </si>
  <si>
    <t xml:space="preserve">Usluge tekućeg i investicijskog održavanja                                                          </t>
  </si>
  <si>
    <t>32321</t>
  </si>
  <si>
    <t>R0270-3</t>
  </si>
  <si>
    <t>Usluge tekućeg i investicijskog održavanja građevinskih obje</t>
  </si>
  <si>
    <t>32322</t>
  </si>
  <si>
    <t>R0271-2</t>
  </si>
  <si>
    <t>Usluge tekućeg i investicijskog održavanja postrojenja i opr</t>
  </si>
  <si>
    <t>32323</t>
  </si>
  <si>
    <t>R0272-1</t>
  </si>
  <si>
    <t>Usluge tekućeg i investicijskog održavanja prijevoznih sreds</t>
  </si>
  <si>
    <t>32329</t>
  </si>
  <si>
    <t>R0273-1</t>
  </si>
  <si>
    <t>Ostale usluge tekućeg i investicijskog održavanja</t>
  </si>
  <si>
    <t>3233</t>
  </si>
  <si>
    <t xml:space="preserve">Usluge promidžbe i informiranja                                                                     </t>
  </si>
  <si>
    <t>32339</t>
  </si>
  <si>
    <t>R0274-1</t>
  </si>
  <si>
    <t>Ostale usluge promidžbe i informiranja</t>
  </si>
  <si>
    <t>3234</t>
  </si>
  <si>
    <t xml:space="preserve">Komunalne usluge                                                                                    </t>
  </si>
  <si>
    <t>32341</t>
  </si>
  <si>
    <t>R0275-1</t>
  </si>
  <si>
    <t>Opskrba vodom</t>
  </si>
  <si>
    <t>32342</t>
  </si>
  <si>
    <t>R0276-1</t>
  </si>
  <si>
    <t>Iznošenje i odvoz smeća</t>
  </si>
  <si>
    <t>32343</t>
  </si>
  <si>
    <t>R0277-1</t>
  </si>
  <si>
    <t>Deratizacija i dezinsekcija</t>
  </si>
  <si>
    <t>32344</t>
  </si>
  <si>
    <t>R0278-1</t>
  </si>
  <si>
    <t>Dimnjačarske i ekološke usluge</t>
  </si>
  <si>
    <t>32347</t>
  </si>
  <si>
    <t>R1140-1</t>
  </si>
  <si>
    <t>Pričuva</t>
  </si>
  <si>
    <t>32349</t>
  </si>
  <si>
    <t>R0279-2</t>
  </si>
  <si>
    <t>Ostale komunalne usluge</t>
  </si>
  <si>
    <t>3235</t>
  </si>
  <si>
    <t xml:space="preserve">Zakupnine i najamnine                                                                               </t>
  </si>
  <si>
    <t>32359</t>
  </si>
  <si>
    <t>R1623-1</t>
  </si>
  <si>
    <t>Ostale  zakupnine i najamnine</t>
  </si>
  <si>
    <t>3236</t>
  </si>
  <si>
    <t xml:space="preserve">Zdravstvene i veterinarske usluge                                                                   </t>
  </si>
  <si>
    <t>32361</t>
  </si>
  <si>
    <t>R0854-2</t>
  </si>
  <si>
    <t>Obvezni i preventivni zdravstveni pregledi zaposlenika</t>
  </si>
  <si>
    <t>32363</t>
  </si>
  <si>
    <t>R0281-1</t>
  </si>
  <si>
    <t>Laboratorijske usluge</t>
  </si>
  <si>
    <t>3237</t>
  </si>
  <si>
    <t xml:space="preserve">Intelektualne i osobne usluge                                                                       </t>
  </si>
  <si>
    <t>32373</t>
  </si>
  <si>
    <t>R0706-2</t>
  </si>
  <si>
    <t>Usluge odvjetnika i pravnog savjetovanja</t>
  </si>
  <si>
    <t>32379</t>
  </si>
  <si>
    <t>R0282-1</t>
  </si>
  <si>
    <t>Ostale intelektualne usluge</t>
  </si>
  <si>
    <t>3238</t>
  </si>
  <si>
    <t xml:space="preserve">Računalne usluge                                                                                    </t>
  </si>
  <si>
    <t>32389</t>
  </si>
  <si>
    <t>R0283-2</t>
  </si>
  <si>
    <t>Ostale računalne usluge</t>
  </si>
  <si>
    <t>3239</t>
  </si>
  <si>
    <t xml:space="preserve">Ostale usluge                                                                                       </t>
  </si>
  <si>
    <t>32391</t>
  </si>
  <si>
    <t>R0284-2</t>
  </si>
  <si>
    <t>Grafičke i tiskarske usluge, usluge kopiranja i uvezivanja i</t>
  </si>
  <si>
    <t>32392</t>
  </si>
  <si>
    <t>R0285-3</t>
  </si>
  <si>
    <t>Film i izrada fotografija</t>
  </si>
  <si>
    <t>32394</t>
  </si>
  <si>
    <t>R0286-1</t>
  </si>
  <si>
    <t>Usluge pri registraciji prijevoznih sredstava</t>
  </si>
  <si>
    <t>32399</t>
  </si>
  <si>
    <t>R0287-1</t>
  </si>
  <si>
    <t>Ostale nespomenute usluge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</si>
  <si>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</si>
  <si>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</si>
  <si>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</si>
  <si>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</si>
  <si>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32921</t>
  </si>
  <si>
    <t>R0288-1</t>
  </si>
  <si>
    <t>Premije osiguranja prijevoznih sredstava</t>
  </si>
  <si>
    <t>32922</t>
  </si>
  <si>
    <t>R0289-1</t>
  </si>
  <si>
    <t>Premije osiguranja ostale imovine</t>
  </si>
  <si>
    <t>32923</t>
  </si>
  <si>
    <t>R0290-2</t>
  </si>
  <si>
    <t>Premije osiguranja zaposlenih</t>
  </si>
  <si>
    <t>3293</t>
  </si>
  <si>
    <t xml:space="preserve">Reprezentacija                                                                                      </t>
  </si>
  <si>
    <t>32931</t>
  </si>
  <si>
    <t>R0291-2</t>
  </si>
  <si>
    <t>Reprezentacija</t>
  </si>
  <si>
    <t>3294</t>
  </si>
  <si>
    <t>Članarine Članarine</t>
  </si>
  <si>
    <t>32941</t>
  </si>
  <si>
    <t>R0292-1</t>
  </si>
  <si>
    <t>Tuzemne članarine</t>
  </si>
  <si>
    <t>3295</t>
  </si>
  <si>
    <t xml:space="preserve">Pristojbe i naknade                                                                                 </t>
  </si>
  <si>
    <t>32951</t>
  </si>
  <si>
    <t>R1135-1</t>
  </si>
  <si>
    <t>Upravne i administrativne pristojbe</t>
  </si>
  <si>
    <t>32952</t>
  </si>
  <si>
    <t>R1136-1</t>
  </si>
  <si>
    <t>Sudske pristojbe</t>
  </si>
  <si>
    <t>32953</t>
  </si>
  <si>
    <t>R1137-1</t>
  </si>
  <si>
    <t>Javnobilježničke pristojbe</t>
  </si>
  <si>
    <t>32955</t>
  </si>
  <si>
    <t>R1534-1</t>
  </si>
  <si>
    <t>Novčana naknada poslodavca zbog nezapošljavanja osoba s invaditetom</t>
  </si>
  <si>
    <t>3299</t>
  </si>
  <si>
    <t>32991</t>
  </si>
  <si>
    <t>R1138-1</t>
  </si>
  <si>
    <t>Rashodi protokola (vijenci, cvijeće, svijeće i slično)</t>
  </si>
  <si>
    <t>32999</t>
  </si>
  <si>
    <t>R1031-2</t>
  </si>
  <si>
    <t>Ostali nespomenuti rashodi poslovanja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</si>
  <si>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</si>
  <si>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</si>
  <si>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</si>
  <si>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</si>
  <si>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</si>
  <si>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</si>
  <si>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34333</t>
  </si>
  <si>
    <t>R0294-1</t>
  </si>
  <si>
    <t>Zatezne kamate iz poslovnih odnosa</t>
  </si>
  <si>
    <t>3434</t>
  </si>
  <si>
    <t xml:space="preserve">Ostali nespomenuti financijski rashodi                                                              </t>
  </si>
  <si>
    <t>34349</t>
  </si>
  <si>
    <t>R1139-1</t>
  </si>
  <si>
    <t>Ostali nespomenuti financijski rashodi</t>
  </si>
  <si>
    <t>Izvor</t>
  </si>
  <si>
    <t>PRIHODI ZA POSEBNE NAMJENE PK - REZULTAT PRETHODNE GODINE</t>
  </si>
  <si>
    <t>Izvor  5.1. POMOĆI PK</t>
  </si>
  <si>
    <t>R0258</t>
  </si>
  <si>
    <t>R0259-1</t>
  </si>
  <si>
    <t>R0266-1</t>
  </si>
  <si>
    <t>R0266-3</t>
  </si>
  <si>
    <t>R0271</t>
  </si>
  <si>
    <t>Izvor  6.1. DONACIJE PK</t>
  </si>
  <si>
    <t>R0266</t>
  </si>
  <si>
    <t>Kapitalni projekt K500001 NABAVA OPREME U PREDŠKOLSKOM ODGOJU</t>
  </si>
  <si>
    <t>32353</t>
  </si>
  <si>
    <t>R1564-1</t>
  </si>
  <si>
    <t>Zakupnine i najamnine za opremu</t>
  </si>
  <si>
    <t>4</t>
  </si>
  <si>
    <t xml:space="preserve">Rashodi za nabavu nefinancijske imovine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</si>
  <si>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</si>
  <si>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</si>
  <si>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</si>
  <si>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</si>
  <si>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4227</t>
  </si>
  <si>
    <t xml:space="preserve">Uređaji, strojevi i oprema za ostale namjene                                                        </t>
  </si>
  <si>
    <t>42273</t>
  </si>
  <si>
    <t>R0297-4</t>
  </si>
  <si>
    <t>Oprema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</si>
  <si>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</si>
  <si>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</si>
  <si>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</si>
  <si>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</si>
  <si>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42621</t>
  </si>
  <si>
    <t>R1417-1</t>
  </si>
  <si>
    <t>Ulaganja u računalne programe</t>
  </si>
  <si>
    <t>Tekući projekt T500003 PROJEKT POŽEŠKI LIMAČI</t>
  </si>
  <si>
    <t>R2387</t>
  </si>
  <si>
    <t>R2388</t>
  </si>
  <si>
    <t>R2397</t>
  </si>
  <si>
    <t>R2398</t>
  </si>
  <si>
    <t>Naknada za prijevoz na službenom putu</t>
  </si>
  <si>
    <t>R2395</t>
  </si>
  <si>
    <t>Ostale intelekturalne usluge</t>
  </si>
  <si>
    <t>VRSTA PRIHODA / PRIMITAKA</t>
  </si>
  <si>
    <t>Razdjel 000 PRIHODI</t>
  </si>
  <si>
    <t>Glava 00002 PRIHODI PRORAČUNSKIH KORISNIKA</t>
  </si>
  <si>
    <t>OPĆI PRIHODI I PRIMICI PRORAČUNSKIH KORISNIKA</t>
  </si>
  <si>
    <t>Prihodi poslovana</t>
  </si>
  <si>
    <t>Prihodi iz proračuna</t>
  </si>
  <si>
    <t>Prihodi iz nadležnog proračuna za financiranje redovne djelatnosti proračunskih korisnika</t>
  </si>
  <si>
    <t>Prihodi iz nadležnog proračuna za financiranje rashoda poslovanja</t>
  </si>
  <si>
    <t>P0221</t>
  </si>
  <si>
    <t>6</t>
  </si>
  <si>
    <t xml:space="preserve">Prihodi poslovanja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</si>
  <si>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</si>
  <si>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</si>
  <si>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</si>
  <si>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</si>
  <si>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</si>
  <si>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</si>
  <si>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66151</t>
  </si>
  <si>
    <t>P0291</t>
  </si>
  <si>
    <t>Prihodi od pruženih usluga</t>
  </si>
  <si>
    <t>65</t>
  </si>
  <si>
    <t xml:space="preserve">Prihodi od upravnih i administrativnih pristojbi, pristojbi po posebnim propisima i naknada         </t>
  </si>
  <si>
    <t>652</t>
  </si>
  <si>
    <t xml:space="preserve">Prihodi po posebnim propisima                                                                       </t>
  </si>
  <si>
    <t>6526</t>
  </si>
  <si>
    <t xml:space="preserve">Ostali nespomenuti prihodi                                                                          </t>
  </si>
  <si>
    <t>65264</t>
  </si>
  <si>
    <t>P0265</t>
  </si>
  <si>
    <t>Sufinan. cijene usluge, particip. i sl. - primarni program</t>
  </si>
  <si>
    <t>P0266</t>
  </si>
  <si>
    <t>Sufinanciranje cijene usluge, participacije i slično-mala škla</t>
  </si>
  <si>
    <t>65267</t>
  </si>
  <si>
    <t>P0267</t>
  </si>
  <si>
    <t>Prihodi s naslova osiguranja, refundacije štete i totalne štte</t>
  </si>
  <si>
    <t>68</t>
  </si>
  <si>
    <t xml:space="preserve">Kazne, upravne mjere i ostali prihodi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</si>
  <si>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</si>
  <si>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</si>
  <si>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</si>
  <si>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68311</t>
  </si>
  <si>
    <t>P0339</t>
  </si>
  <si>
    <t>Ostali prihodi</t>
  </si>
  <si>
    <t>Izvor  4.2. REZULTAT IZ PRETHODNE GODINE-PRIHODI ZA POSEBNE NAMJENE PK</t>
  </si>
  <si>
    <t>Vlastiti izvori</t>
  </si>
  <si>
    <t>Rezultat poslovanja</t>
  </si>
  <si>
    <t>Višak/manjak prihoda</t>
  </si>
  <si>
    <t>Višak prihoda</t>
  </si>
  <si>
    <t>P0167</t>
  </si>
  <si>
    <t>Višak prihoda poslovanja</t>
  </si>
  <si>
    <t>63</t>
  </si>
  <si>
    <t>Pomoći iz inozemstva i od subjekata unutar općeg proračuna Pomoći iz inozemstva i od subjekata unuta</t>
  </si>
  <si>
    <t>636</t>
  </si>
  <si>
    <t>Pomoći proračunskim korisnicima iz proračuna koji im nije nadležan Pomoći proračunskim korisnicima i</t>
  </si>
  <si>
    <t>6361</t>
  </si>
  <si>
    <t>Tekuće pomoći proračunskim korisnicima iz proračuna koji im nije nadležan Tekuće pomoći proračunskim</t>
  </si>
  <si>
    <t>63612</t>
  </si>
  <si>
    <t>P0356</t>
  </si>
  <si>
    <t>Tekuće pomoći iz drž.proračuna prorač. korisnicima proračunadržavni</t>
  </si>
  <si>
    <t>63613</t>
  </si>
  <si>
    <t>P0357</t>
  </si>
  <si>
    <t>Tekuće pomoći proračunskim korisn. iz prorač. JLP(R)S koji i nije nadležan-županijski</t>
  </si>
  <si>
    <t>P0358</t>
  </si>
  <si>
    <t>Tekuće pomoći proračunskim korisn. iz pror. JLP(R)S koji im ije nadležan-općinski</t>
  </si>
  <si>
    <t>639</t>
  </si>
  <si>
    <t>Prijenosi između proračunskih korisnika istog proračuna Prijenosi između proračunskih korisnika isto</t>
  </si>
  <si>
    <t>6393</t>
  </si>
  <si>
    <t>Tekući prijenosi između proračunskih korisnika istog proračuna temeljem prijenosa EU sredstava Tekuć</t>
  </si>
  <si>
    <t>63931</t>
  </si>
  <si>
    <t>P0495</t>
  </si>
  <si>
    <t>Tekući prijenosi između proračunskih korisnika istog proračuna temeljem prijesnosa EU sredstava</t>
  </si>
  <si>
    <t>P0095</t>
  </si>
  <si>
    <t>Tekuće donacije od trgovačkih društava</t>
  </si>
  <si>
    <t>Manjak prihoda poslovanja</t>
  </si>
  <si>
    <t>Manjak prihoda</t>
  </si>
  <si>
    <t>Izvor 5.3. POMOĆI PK Višak/ Manjak</t>
  </si>
  <si>
    <t>R</t>
  </si>
  <si>
    <t>PRIJEDLOG REBALANSA ZA 2020. GODINU</t>
  </si>
  <si>
    <t>PLAN</t>
  </si>
  <si>
    <t>RAZLIKA</t>
  </si>
  <si>
    <t>PRIJEDLOG 2. REBALANSA</t>
  </si>
  <si>
    <t>OČEKIVANO DO 31.12.2020.</t>
  </si>
  <si>
    <t>Izvor  DONACIJE PRORAČUNSKIH KORISNIKA</t>
  </si>
  <si>
    <t>Prihodi poslovanja</t>
  </si>
  <si>
    <t>Prihodi od prodaje proizvoda i robe te pruženih usluga i prihodi od donacija</t>
  </si>
  <si>
    <t>Donacije od pravnih i fizičkih osoba izvan opće države</t>
  </si>
  <si>
    <t>Tekuće donacije</t>
  </si>
  <si>
    <t>Kapitalne donacije</t>
  </si>
  <si>
    <t>P0136</t>
  </si>
  <si>
    <t>Kapitalne donacije od ostalih subjekata izvan općeg proračun</t>
  </si>
  <si>
    <t>Ostale pristojbe i naknade</t>
  </si>
  <si>
    <t xml:space="preserve">Izvor DONACIJE </t>
  </si>
  <si>
    <t>troš. Obrade kredita, 2015.g. bilo 2.684,89</t>
  </si>
  <si>
    <t xml:space="preserve">               </t>
  </si>
  <si>
    <t>Rashodi za nabavu nefinancijske imovine</t>
  </si>
  <si>
    <t>Rashodi za nabavu proizvedene dugotrajne imovine</t>
  </si>
  <si>
    <t>Postrojenja i oprema</t>
  </si>
  <si>
    <t>Uređaji, strojevi i oprema za ostale namjene</t>
  </si>
  <si>
    <t>R0297-2</t>
  </si>
  <si>
    <t xml:space="preserve">                                               </t>
  </si>
  <si>
    <t>3 rate-4.500, manjak-3.257,70, 25.000,00 za učešće,2.800,00 za renta car</t>
  </si>
  <si>
    <t>još 1 računalo</t>
  </si>
  <si>
    <t>10.11.12.2019.g.=31.961,56</t>
  </si>
  <si>
    <t>10.11.12.2019.=24.028,34</t>
  </si>
  <si>
    <t>MB instalacije-900, D alarm-7.900, Berta-400, vatrogasni aparati-800, vatro dojava-3.600, roburi-4.300</t>
  </si>
  <si>
    <t>10.11.12.2019.=96.159,45</t>
  </si>
  <si>
    <t>cca 530,00</t>
  </si>
  <si>
    <t>10.11.12. mj. cca 1.440, kosilica 180,00</t>
  </si>
  <si>
    <t>uljana boja-200, boja za CL-200,600 cilindri, 200 za cl el. Brava</t>
  </si>
  <si>
    <t>Blaža-3.000 do kraja godine</t>
  </si>
  <si>
    <t>Blaža - 14.000 do kraja godine, partikle-10 kom. 1.400, kuh. krpe-1.200</t>
  </si>
  <si>
    <t>Gorana - konci-120, guma-200, škare-100, kosa traka-100</t>
  </si>
  <si>
    <t>provjeri tepihe, Gorana - platno za plahte 4</t>
  </si>
  <si>
    <t>U Požegi, 15.10.2020.</t>
  </si>
  <si>
    <t>Ravnateljica:</t>
  </si>
  <si>
    <t>Sanela Kovačević</t>
  </si>
  <si>
    <t>Kovačević S. - stručno usavršavanje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</si>
</sst>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_ ;[Red]\-#,##0.00\ "/>
    <numFmt numFmtId="187" formatCode="[$-1041A]#,##0.00;\-\ #,##0.00"/>
    <numFmt numFmtId="188" formatCode="#,##0.00_ ;\-#,##0.00\ "/>
    <numFmt numFmtId="189" formatCode="0.00_ ;[Red]\-0.00\ "/>
  </numFmts>
  <fonts count="2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Arial"/>
      <family val="0"/>
    </font>
    <font>
      <b/>
      <sz val="6"/>
      <color indexed="8"/>
      <name val="Arial"/>
      <family val="2"/>
    </font>
    <font>
      <sz val="6"/>
      <name val="Calibri"/>
      <family val="2"/>
    </font>
    <font>
      <b/>
      <sz val="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15" applyFont="1" applyBorder="1" applyAlignment="1">
      <alignment wrapText="1"/>
      <protection/>
    </xf>
    <xf numFmtId="0" fontId="4" fillId="0" borderId="1" xfId="0" applyFont="1" applyBorder="1" applyAlignment="1">
      <alignment horizontal="left" wrapText="1"/>
    </xf>
    <xf numFmtId="0" fontId="4" fillId="0" borderId="1" xfId="16" applyFont="1" applyFill="1" applyBorder="1" applyAlignment="1">
      <alignment horizontal="left" vertical="center" wrapText="1" shrinkToFit="1"/>
      <protection/>
    </xf>
    <xf numFmtId="0" fontId="8" fillId="0" borderId="1" xfId="15" applyFont="1" applyBorder="1" applyAlignment="1">
      <alignment wrapText="1"/>
      <protection/>
    </xf>
    <xf numFmtId="0" fontId="9" fillId="0" borderId="1" xfId="0" applyFont="1" applyBorder="1" applyAlignment="1">
      <alignment horizontal="left" wrapText="1"/>
    </xf>
    <xf numFmtId="0" fontId="9" fillId="0" borderId="1" xfId="16" applyFont="1" applyFill="1" applyBorder="1" applyAlignment="1">
      <alignment horizontal="left" vertical="center" wrapText="1" shrinkToFi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11" fillId="0" borderId="1" xfId="0" applyFont="1" applyBorder="1" applyAlignment="1">
      <alignment horizontal="center" vertical="top" wrapText="1"/>
    </xf>
    <xf numFmtId="186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87" fontId="2" fillId="0" borderId="1" xfId="0" applyFont="1" applyFill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187" fontId="2" fillId="0" borderId="1" xfId="0" applyFont="1" applyBorder="1" applyAlignment="1">
      <alignment vertical="top" wrapText="1" readingOrder="1"/>
    </xf>
    <xf numFmtId="186" fontId="2" fillId="0" borderId="1" xfId="0" applyNumberFormat="1" applyFont="1" applyBorder="1" applyAlignment="1">
      <alignment vertical="top" wrapText="1" readingOrder="1"/>
    </xf>
    <xf numFmtId="0" fontId="11" fillId="0" borderId="1" xfId="0" applyFont="1" applyBorder="1" applyAlignment="1">
      <alignment vertical="top" wrapText="1" readingOrder="1"/>
    </xf>
    <xf numFmtId="187" fontId="11" fillId="0" borderId="1" xfId="0" applyFont="1" applyBorder="1" applyAlignment="1">
      <alignment vertical="top" wrapText="1" readingOrder="1"/>
    </xf>
    <xf numFmtId="186" fontId="11" fillId="0" borderId="1" xfId="0" applyNumberFormat="1" applyFont="1" applyBorder="1" applyAlignment="1">
      <alignment vertical="top" wrapText="1" readingOrder="1"/>
    </xf>
    <xf numFmtId="187" fontId="11" fillId="0" borderId="1" xfId="0" applyFont="1" applyBorder="1" applyAlignment="1">
      <alignment vertical="top" wrapText="1" readingOrder="1"/>
    </xf>
    <xf numFmtId="187" fontId="2" fillId="2" borderId="1" xfId="0" applyFont="1" applyFill="1" applyBorder="1" applyAlignment="1">
      <alignment vertical="top" wrapText="1" readingOrder="1"/>
    </xf>
    <xf numFmtId="186" fontId="2" fillId="2" borderId="1" xfId="0" applyNumberFormat="1" applyFont="1" applyFill="1" applyBorder="1" applyAlignment="1">
      <alignment vertical="top" wrapText="1" readingOrder="1"/>
    </xf>
    <xf numFmtId="187" fontId="2" fillId="0" borderId="1" xfId="0" applyFont="1" applyBorder="1" applyAlignment="1">
      <alignment vertical="top" wrapText="1" readingOrder="1"/>
    </xf>
    <xf numFmtId="186" fontId="2" fillId="0" borderId="1" xfId="0" applyNumberFormat="1" applyFont="1" applyBorder="1" applyAlignment="1">
      <alignment vertical="top" wrapText="1" readingOrder="1"/>
    </xf>
    <xf numFmtId="0" fontId="2" fillId="2" borderId="1" xfId="0" applyFont="1" applyFill="1" applyBorder="1" applyAlignment="1">
      <alignment vertical="top" wrapText="1" readingOrder="1"/>
    </xf>
    <xf numFmtId="187" fontId="2" fillId="2" borderId="1" xfId="0" applyFont="1" applyFill="1" applyBorder="1" applyAlignment="1">
      <alignment vertical="top" wrapText="1" readingOrder="1"/>
    </xf>
    <xf numFmtId="186" fontId="2" fillId="2" borderId="1" xfId="0" applyNumberFormat="1" applyFont="1" applyFill="1" applyBorder="1" applyAlignment="1">
      <alignment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87" fontId="2" fillId="3" borderId="1" xfId="0" applyFont="1" applyFill="1" applyBorder="1" applyAlignment="1">
      <alignment vertical="top" wrapText="1" readingOrder="1"/>
    </xf>
    <xf numFmtId="187" fontId="2" fillId="0" borderId="1" xfId="0" applyFont="1" applyFill="1" applyBorder="1" applyAlignment="1" applyProtection="1">
      <alignment vertical="top" wrapText="1" readingOrder="1"/>
      <protection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 quotePrefix="1">
      <alignment wrapText="1"/>
    </xf>
    <xf numFmtId="0" fontId="4" fillId="4" borderId="1" xfId="0" applyFont="1" applyFill="1" applyBorder="1" applyAlignment="1">
      <alignment wrapText="1" shrinkToFit="1"/>
    </xf>
    <xf numFmtId="187" fontId="2" fillId="4" borderId="1" xfId="0" applyFont="1" applyFill="1" applyBorder="1" applyAlignment="1">
      <alignment vertical="top" wrapText="1" readingOrder="1"/>
    </xf>
    <xf numFmtId="186" fontId="2" fillId="4" borderId="1" xfId="0" applyNumberFormat="1" applyFont="1" applyFill="1" applyBorder="1" applyAlignment="1">
      <alignment vertical="top" wrapText="1" readingOrder="1"/>
    </xf>
    <xf numFmtId="187" fontId="2" fillId="4" borderId="1" xfId="0" applyFont="1" applyFill="1" applyBorder="1" applyAlignment="1" applyProtection="1">
      <alignment vertical="top" wrapText="1" readingOrder="1"/>
      <protection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 quotePrefix="1">
      <alignment horizontal="left" wrapText="1"/>
    </xf>
    <xf numFmtId="0" fontId="4" fillId="0" borderId="1" xfId="0" applyFont="1" applyFill="1" applyBorder="1" applyAlignment="1">
      <alignment wrapText="1" shrinkToFit="1"/>
    </xf>
    <xf numFmtId="187" fontId="2" fillId="0" borderId="1" xfId="0" applyFont="1" applyFill="1" applyBorder="1" applyAlignment="1">
      <alignment vertical="top" wrapText="1" readingOrder="1"/>
    </xf>
    <xf numFmtId="186" fontId="2" fillId="0" borderId="1" xfId="0" applyNumberFormat="1" applyFont="1" applyFill="1" applyBorder="1" applyAlignment="1">
      <alignment vertical="top" wrapText="1" readingOrder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 quotePrefix="1">
      <alignment horizontal="left" wrapText="1"/>
    </xf>
    <xf numFmtId="0" fontId="9" fillId="0" borderId="1" xfId="0" applyFont="1" applyFill="1" applyBorder="1" applyAlignment="1">
      <alignment wrapText="1" shrinkToFit="1"/>
    </xf>
    <xf numFmtId="187" fontId="11" fillId="0" borderId="1" xfId="0" applyFont="1" applyFill="1" applyBorder="1" applyAlignment="1">
      <alignment vertical="top" wrapText="1" readingOrder="1"/>
    </xf>
    <xf numFmtId="187" fontId="11" fillId="0" borderId="1" xfId="0" applyFont="1" applyFill="1" applyBorder="1" applyAlignment="1">
      <alignment vertical="top" wrapText="1" readingOrder="1"/>
    </xf>
    <xf numFmtId="186" fontId="11" fillId="0" borderId="1" xfId="0" applyNumberFormat="1" applyFont="1" applyFill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vertical="top" wrapText="1" readingOrder="1"/>
    </xf>
    <xf numFmtId="186" fontId="11" fillId="0" borderId="1" xfId="0" applyNumberFormat="1" applyFont="1" applyBorder="1" applyAlignment="1">
      <alignment vertical="top" wrapText="1" readingOrder="1"/>
    </xf>
    <xf numFmtId="0" fontId="2" fillId="2" borderId="1" xfId="0" applyFont="1" applyFill="1" applyBorder="1" applyAlignment="1">
      <alignment vertical="top" readingOrder="1"/>
    </xf>
    <xf numFmtId="0" fontId="11" fillId="0" borderId="1" xfId="0" applyFont="1" applyBorder="1" applyAlignment="1">
      <alignment horizontal="left" vertical="top" wrapText="1" readingOrder="1"/>
    </xf>
    <xf numFmtId="0" fontId="12" fillId="4" borderId="1" xfId="0" applyFont="1" applyFill="1" applyBorder="1" applyAlignment="1">
      <alignment/>
    </xf>
    <xf numFmtId="4" fontId="12" fillId="4" borderId="1" xfId="0" applyNumberFormat="1" applyFont="1" applyFill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4" fontId="11" fillId="0" borderId="1" xfId="0" applyNumberFormat="1" applyFont="1" applyBorder="1" applyAlignment="1">
      <alignment wrapText="1"/>
    </xf>
    <xf numFmtId="0" fontId="11" fillId="0" borderId="0" xfId="0" applyFont="1" applyAlignment="1">
      <alignment/>
    </xf>
    <xf numFmtId="186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89" fontId="11" fillId="4" borderId="1" xfId="0" applyNumberFormat="1" applyFont="1" applyFill="1" applyBorder="1" applyAlignment="1">
      <alignment/>
    </xf>
    <xf numFmtId="189" fontId="12" fillId="0" borderId="1" xfId="0" applyNumberFormat="1" applyFont="1" applyBorder="1" applyAlignment="1">
      <alignment wrapText="1"/>
    </xf>
    <xf numFmtId="189" fontId="11" fillId="0" borderId="1" xfId="0" applyNumberFormat="1" applyFont="1" applyBorder="1" applyAlignment="1">
      <alignment wrapText="1"/>
    </xf>
    <xf numFmtId="187" fontId="11" fillId="0" borderId="1" xfId="0" applyFont="1" applyFill="1" applyBorder="1" applyAlignment="1" applyProtection="1">
      <alignment vertical="top" wrapText="1" readingOrder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 vertical="top" wrapText="1" readingOrder="1"/>
    </xf>
    <xf numFmtId="0" fontId="13" fillId="0" borderId="0" xfId="0" applyFont="1" applyAlignment="1">
      <alignment/>
    </xf>
    <xf numFmtId="186" fontId="13" fillId="0" borderId="0" xfId="0" applyNumberFormat="1" applyFont="1" applyAlignment="1">
      <alignment/>
    </xf>
    <xf numFmtId="187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186" fontId="14" fillId="0" borderId="0" xfId="0" applyNumberFormat="1" applyFont="1" applyAlignment="1">
      <alignment/>
    </xf>
    <xf numFmtId="0" fontId="13" fillId="3" borderId="1" xfId="0" applyFont="1" applyFill="1" applyBorder="1" applyAlignment="1">
      <alignment horizontal="center" vertical="top" wrapText="1"/>
    </xf>
    <xf numFmtId="186" fontId="13" fillId="3" borderId="1" xfId="0" applyNumberFormat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187" fontId="13" fillId="3" borderId="1" xfId="0" applyFont="1" applyFill="1" applyBorder="1" applyAlignment="1">
      <alignment vertical="top" wrapText="1" readingOrder="1"/>
    </xf>
    <xf numFmtId="186" fontId="13" fillId="3" borderId="1" xfId="0" applyNumberFormat="1" applyFont="1" applyFill="1" applyBorder="1" applyAlignment="1">
      <alignment vertical="top" wrapText="1" readingOrder="1"/>
    </xf>
    <xf numFmtId="187" fontId="13" fillId="4" borderId="1" xfId="0" applyFont="1" applyFill="1" applyBorder="1" applyAlignment="1">
      <alignment vertical="top" wrapText="1" readingOrder="1"/>
    </xf>
    <xf numFmtId="187" fontId="13" fillId="2" borderId="1" xfId="0" applyFont="1" applyFill="1" applyBorder="1" applyAlignment="1">
      <alignment vertical="top" wrapText="1" readingOrder="1"/>
    </xf>
    <xf numFmtId="187" fontId="13" fillId="4" borderId="1" xfId="0" applyFont="1" applyFill="1" applyBorder="1" applyAlignment="1" applyProtection="1">
      <alignment vertical="top" wrapText="1" readingOrder="1"/>
      <protection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quotePrefix="1">
      <alignment horizontal="left" wrapText="1"/>
    </xf>
    <xf numFmtId="0" fontId="15" fillId="0" borderId="1" xfId="0" applyFont="1" applyFill="1" applyBorder="1" applyAlignment="1">
      <alignment wrapText="1" shrinkToFit="1"/>
    </xf>
    <xf numFmtId="187" fontId="13" fillId="0" borderId="1" xfId="0" applyFont="1" applyFill="1" applyBorder="1" applyAlignment="1">
      <alignment vertical="top" wrapText="1" readingOrder="1"/>
    </xf>
    <xf numFmtId="186" fontId="13" fillId="0" borderId="1" xfId="0" applyNumberFormat="1" applyFont="1" applyFill="1" applyBorder="1" applyAlignment="1">
      <alignment vertical="top" wrapText="1" readingOrder="1"/>
    </xf>
    <xf numFmtId="187" fontId="13" fillId="0" borderId="1" xfId="0" applyFont="1" applyFill="1" applyBorder="1" applyAlignment="1" applyProtection="1">
      <alignment vertical="top" wrapText="1" readingOrder="1"/>
      <protection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 quotePrefix="1">
      <alignment horizontal="left" wrapText="1"/>
    </xf>
    <xf numFmtId="0" fontId="16" fillId="0" borderId="1" xfId="0" applyFont="1" applyFill="1" applyBorder="1" applyAlignment="1">
      <alignment wrapText="1" shrinkToFit="1"/>
    </xf>
    <xf numFmtId="187" fontId="14" fillId="0" borderId="1" xfId="0" applyFont="1" applyFill="1" applyBorder="1" applyAlignment="1">
      <alignment vertical="top" wrapText="1" readingOrder="1"/>
    </xf>
    <xf numFmtId="186" fontId="14" fillId="0" borderId="1" xfId="0" applyNumberFormat="1" applyFont="1" applyFill="1" applyBorder="1" applyAlignment="1">
      <alignment vertical="top" wrapText="1" readingOrder="1"/>
    </xf>
    <xf numFmtId="187" fontId="14" fillId="0" borderId="1" xfId="0" applyFont="1" applyFill="1" applyBorder="1" applyAlignment="1" applyProtection="1">
      <alignment vertical="top" wrapText="1" readingOrder="1"/>
      <protection/>
    </xf>
    <xf numFmtId="0" fontId="13" fillId="2" borderId="1" xfId="0" applyFont="1" applyFill="1" applyBorder="1" applyAlignment="1">
      <alignment vertical="top" wrapText="1" readingOrder="1"/>
    </xf>
    <xf numFmtId="186" fontId="13" fillId="2" borderId="1" xfId="0" applyNumberFormat="1" applyFont="1" applyFill="1" applyBorder="1" applyAlignment="1">
      <alignment vertical="top" wrapText="1" readingOrder="1"/>
    </xf>
    <xf numFmtId="0" fontId="13" fillId="0" borderId="1" xfId="0" applyFont="1" applyBorder="1" applyAlignment="1">
      <alignment vertical="top" wrapText="1" readingOrder="1"/>
    </xf>
    <xf numFmtId="187" fontId="13" fillId="0" borderId="1" xfId="0" applyFont="1" applyBorder="1" applyAlignment="1">
      <alignment vertical="top" wrapText="1" readingOrder="1"/>
    </xf>
    <xf numFmtId="186" fontId="13" fillId="0" borderId="1" xfId="0" applyNumberFormat="1" applyFont="1" applyBorder="1" applyAlignment="1">
      <alignment vertical="top" wrapText="1" readingOrder="1"/>
    </xf>
    <xf numFmtId="0" fontId="14" fillId="0" borderId="1" xfId="0" applyFont="1" applyBorder="1" applyAlignment="1">
      <alignment vertical="top" wrapText="1" readingOrder="1"/>
    </xf>
    <xf numFmtId="187" fontId="14" fillId="0" borderId="1" xfId="0" applyFont="1" applyBorder="1" applyAlignment="1">
      <alignment vertical="top" wrapText="1" readingOrder="1"/>
    </xf>
    <xf numFmtId="186" fontId="14" fillId="0" borderId="1" xfId="0" applyNumberFormat="1" applyFont="1" applyBorder="1" applyAlignment="1">
      <alignment vertical="top" wrapText="1" readingOrder="1"/>
    </xf>
    <xf numFmtId="0" fontId="13" fillId="4" borderId="1" xfId="0" applyFont="1" applyFill="1" applyBorder="1" applyAlignment="1">
      <alignment/>
    </xf>
    <xf numFmtId="0" fontId="13" fillId="0" borderId="1" xfId="15" applyFont="1" applyBorder="1" applyAlignment="1">
      <alignment wrapText="1"/>
      <protection/>
    </xf>
    <xf numFmtId="0" fontId="15" fillId="0" borderId="1" xfId="0" applyFont="1" applyBorder="1" applyAlignment="1">
      <alignment horizontal="left" wrapText="1"/>
    </xf>
    <xf numFmtId="0" fontId="15" fillId="0" borderId="1" xfId="16" applyFont="1" applyFill="1" applyBorder="1" applyAlignment="1">
      <alignment horizontal="left" vertical="center" wrapText="1" shrinkToFit="1"/>
      <protection/>
    </xf>
    <xf numFmtId="0" fontId="14" fillId="0" borderId="1" xfId="15" applyFont="1" applyBorder="1" applyAlignment="1">
      <alignment wrapText="1"/>
      <protection/>
    </xf>
    <xf numFmtId="0" fontId="16" fillId="0" borderId="1" xfId="0" applyFont="1" applyBorder="1" applyAlignment="1">
      <alignment horizontal="left" wrapText="1"/>
    </xf>
    <xf numFmtId="0" fontId="16" fillId="0" borderId="1" xfId="16" applyFont="1" applyFill="1" applyBorder="1" applyAlignment="1">
      <alignment horizontal="left" vertical="center" wrapText="1" shrinkToFit="1"/>
      <protection/>
    </xf>
    <xf numFmtId="0" fontId="13" fillId="2" borderId="1" xfId="0" applyFont="1" applyFill="1" applyBorder="1" applyAlignment="1">
      <alignment vertical="top" readingOrder="1"/>
    </xf>
    <xf numFmtId="0" fontId="13" fillId="0" borderId="1" xfId="0" applyFont="1" applyBorder="1" applyAlignment="1">
      <alignment horizontal="left" vertical="top" wrapText="1" readingOrder="1"/>
    </xf>
    <xf numFmtId="0" fontId="14" fillId="0" borderId="1" xfId="0" applyFont="1" applyBorder="1" applyAlignment="1">
      <alignment horizontal="left" vertical="top" wrapText="1" readingOrder="1"/>
    </xf>
    <xf numFmtId="0" fontId="15" fillId="4" borderId="1" xfId="0" applyFont="1" applyFill="1" applyBorder="1" applyAlignment="1">
      <alignment/>
    </xf>
    <xf numFmtId="4" fontId="15" fillId="4" borderId="1" xfId="0" applyNumberFormat="1" applyFont="1" applyFill="1" applyBorder="1" applyAlignment="1">
      <alignment/>
    </xf>
    <xf numFmtId="186" fontId="14" fillId="4" borderId="1" xfId="0" applyNumberFormat="1" applyFont="1" applyFill="1" applyBorder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4" fontId="15" fillId="0" borderId="1" xfId="0" applyNumberFormat="1" applyFont="1" applyBorder="1" applyAlignment="1">
      <alignment wrapText="1"/>
    </xf>
    <xf numFmtId="186" fontId="15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wrapText="1"/>
    </xf>
    <xf numFmtId="186" fontId="14" fillId="0" borderId="1" xfId="0" applyNumberFormat="1" applyFont="1" applyBorder="1" applyAlignment="1">
      <alignment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187" fontId="13" fillId="3" borderId="3" xfId="0" applyFont="1" applyFill="1" applyBorder="1" applyAlignment="1">
      <alignment vertical="top" wrapText="1" readingOrder="1"/>
    </xf>
    <xf numFmtId="186" fontId="13" fillId="3" borderId="3" xfId="0" applyNumberFormat="1" applyFont="1" applyFill="1" applyBorder="1" applyAlignment="1">
      <alignment vertical="top" wrapText="1" readingOrder="1"/>
    </xf>
    <xf numFmtId="0" fontId="13" fillId="0" borderId="2" xfId="0" applyFont="1" applyBorder="1" applyAlignment="1">
      <alignment vertical="top" wrapText="1" readingOrder="1"/>
    </xf>
    <xf numFmtId="187" fontId="13" fillId="0" borderId="3" xfId="0" applyFont="1" applyBorder="1" applyAlignment="1">
      <alignment vertical="top" wrapText="1" readingOrder="1"/>
    </xf>
    <xf numFmtId="0" fontId="14" fillId="0" borderId="2" xfId="0" applyFont="1" applyBorder="1" applyAlignment="1">
      <alignment vertical="top" wrapText="1" readingOrder="1"/>
    </xf>
    <xf numFmtId="187" fontId="14" fillId="0" borderId="3" xfId="0" applyFont="1" applyBorder="1" applyAlignment="1">
      <alignment vertical="top" wrapText="1" readingOrder="1"/>
    </xf>
    <xf numFmtId="0" fontId="13" fillId="4" borderId="1" xfId="0" applyFont="1" applyFill="1" applyBorder="1" applyAlignment="1">
      <alignment wrapText="1"/>
    </xf>
    <xf numFmtId="0" fontId="13" fillId="4" borderId="1" xfId="16" applyFont="1" applyFill="1" applyBorder="1" applyAlignment="1">
      <alignment horizontal="left" vertical="center"/>
      <protection/>
    </xf>
    <xf numFmtId="0" fontId="13" fillId="4" borderId="1" xfId="16" applyFont="1" applyFill="1" applyBorder="1" applyAlignment="1">
      <alignment horizontal="left" vertical="center" shrinkToFit="1"/>
      <protection/>
    </xf>
    <xf numFmtId="187" fontId="13" fillId="2" borderId="3" xfId="0" applyFont="1" applyFill="1" applyBorder="1" applyAlignment="1">
      <alignment vertical="top" wrapText="1" readingOrder="1"/>
    </xf>
    <xf numFmtId="187" fontId="13" fillId="5" borderId="1" xfId="0" applyFont="1" applyFill="1" applyBorder="1" applyAlignment="1">
      <alignment vertical="top" wrapText="1" readingOrder="1"/>
    </xf>
    <xf numFmtId="186" fontId="13" fillId="4" borderId="1" xfId="0" applyNumberFormat="1" applyFont="1" applyFill="1" applyBorder="1" applyAlignment="1">
      <alignment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186" fontId="13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/>
    </xf>
    <xf numFmtId="186" fontId="14" fillId="0" borderId="1" xfId="0" applyNumberFormat="1" applyFont="1" applyBorder="1" applyAlignment="1">
      <alignment/>
    </xf>
    <xf numFmtId="0" fontId="15" fillId="0" borderId="1" xfId="0" applyFont="1" applyBorder="1" applyAlignment="1">
      <alignment wrapText="1"/>
    </xf>
    <xf numFmtId="0" fontId="13" fillId="0" borderId="1" xfId="0" applyFont="1" applyFill="1" applyBorder="1" applyAlignment="1">
      <alignment/>
    </xf>
    <xf numFmtId="186" fontId="13" fillId="0" borderId="1" xfId="0" applyNumberFormat="1" applyFont="1" applyFill="1" applyBorder="1" applyAlignment="1">
      <alignment/>
    </xf>
    <xf numFmtId="0" fontId="16" fillId="0" borderId="1" xfId="0" applyFont="1" applyBorder="1" applyAlignment="1">
      <alignment wrapText="1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13" fillId="4" borderId="1" xfId="0" applyNumberFormat="1" applyFont="1" applyFill="1" applyBorder="1" applyAlignment="1">
      <alignment/>
    </xf>
    <xf numFmtId="4" fontId="1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 quotePrefix="1">
      <alignment wrapText="1"/>
    </xf>
    <xf numFmtId="0" fontId="15" fillId="4" borderId="1" xfId="0" applyFont="1" applyFill="1" applyBorder="1" applyAlignment="1">
      <alignment wrapText="1" shrinkToFit="1"/>
    </xf>
    <xf numFmtId="186" fontId="13" fillId="4" borderId="1" xfId="0" applyNumberFormat="1" applyFont="1" applyFill="1" applyBorder="1" applyAlignment="1">
      <alignment vertical="top" wrapText="1" readingOrder="1"/>
    </xf>
    <xf numFmtId="0" fontId="13" fillId="2" borderId="1" xfId="0" applyFont="1" applyFill="1" applyBorder="1" applyAlignment="1">
      <alignment vertical="top" wrapText="1" readingOrder="1"/>
    </xf>
    <xf numFmtId="0" fontId="14" fillId="4" borderId="1" xfId="0" applyFont="1" applyFill="1" applyBorder="1" applyAlignment="1">
      <alignment/>
    </xf>
    <xf numFmtId="0" fontId="13" fillId="3" borderId="1" xfId="0" applyFont="1" applyFill="1" applyBorder="1" applyAlignment="1">
      <alignment vertical="top" wrapText="1" readingOrder="1"/>
    </xf>
    <xf numFmtId="0" fontId="14" fillId="5" borderId="1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3" fillId="3" borderId="3" xfId="0" applyFont="1" applyFill="1" applyBorder="1" applyAlignment="1">
      <alignment vertical="top" wrapText="1" readingOrder="1"/>
    </xf>
    <xf numFmtId="0" fontId="13" fillId="3" borderId="4" xfId="0" applyFont="1" applyFill="1" applyBorder="1" applyAlignment="1">
      <alignment vertical="top" wrapText="1" readingOrder="1"/>
    </xf>
    <xf numFmtId="0" fontId="13" fillId="3" borderId="2" xfId="0" applyFont="1" applyFill="1" applyBorder="1" applyAlignment="1">
      <alignment vertical="top" wrapText="1" readingOrder="1"/>
    </xf>
    <xf numFmtId="0" fontId="13" fillId="2" borderId="3" xfId="0" applyFont="1" applyFill="1" applyBorder="1" applyAlignment="1">
      <alignment vertical="top" wrapText="1" readingOrder="1"/>
    </xf>
    <xf numFmtId="0" fontId="13" fillId="2" borderId="4" xfId="0" applyFont="1" applyFill="1" applyBorder="1" applyAlignment="1">
      <alignment vertical="top" wrapText="1" readingOrder="1"/>
    </xf>
    <xf numFmtId="0" fontId="13" fillId="2" borderId="2" xfId="0" applyFont="1" applyFill="1" applyBorder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2" borderId="1" xfId="0" applyFont="1" applyFill="1" applyBorder="1" applyAlignment="1">
      <alignment vertical="top" wrapText="1" readingOrder="1"/>
    </xf>
    <xf numFmtId="0" fontId="2" fillId="4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 readingOrder="1"/>
    </xf>
    <xf numFmtId="0" fontId="11" fillId="4" borderId="1" xfId="0" applyFont="1" applyFill="1" applyBorder="1" applyAlignment="1">
      <alignment/>
    </xf>
    <xf numFmtId="0" fontId="2" fillId="3" borderId="1" xfId="0" applyFont="1" applyFill="1" applyBorder="1" applyAlignment="1">
      <alignment vertical="top" wrapText="1" readingOrder="1"/>
    </xf>
    <xf numFmtId="0" fontId="11" fillId="5" borderId="1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</cellXfs>
  <cellStyles count="8">
    <cellStyle name="Normal" xfId="0"/>
    <cellStyle name="Normal_USKLAĐENJE -II REBALANS-prihodi" xfId="15"/>
    <cellStyle name="Obično_List10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130" zoomScaleNormal="130" workbookViewId="0" topLeftCell="A231">
      <selection activeCell="C283" sqref="C283"/>
    </sheetView>
  </sheetViews>
  <sheetFormatPr defaultColWidth="9.140625" defaultRowHeight="12.75"/>
  <cols>
    <col min="1" max="1" width="6.7109375" style="155" customWidth="1"/>
    <col min="2" max="2" width="8.00390625" style="85" customWidth="1"/>
    <col min="3" max="3" width="46.57421875" style="85" customWidth="1"/>
    <col min="4" max="4" width="11.140625" style="85" customWidth="1"/>
    <col min="5" max="5" width="12.140625" style="85" customWidth="1"/>
    <col min="6" max="6" width="12.140625" style="87" customWidth="1"/>
    <col min="7" max="7" width="12.00390625" style="164" customWidth="1"/>
    <col min="8" max="8" width="152.28125" style="193" customWidth="1"/>
  </cols>
  <sheetData>
    <row r="1" spans="1:7" ht="12.75">
      <c r="A1" s="184" t="s">
        <v>0</v>
      </c>
      <c r="B1" s="185"/>
      <c r="C1" s="185"/>
      <c r="D1" s="81"/>
      <c r="E1" s="81"/>
      <c r="F1" s="82"/>
      <c r="G1" s="83"/>
    </row>
    <row r="2" spans="1:7" ht="12.75">
      <c r="A2" s="184" t="s">
        <v>1</v>
      </c>
      <c r="B2" s="185"/>
      <c r="C2" s="185"/>
      <c r="D2" s="81"/>
      <c r="E2" s="81"/>
      <c r="F2" s="82"/>
      <c r="G2" s="84"/>
    </row>
    <row r="3" spans="1:7" ht="12.75">
      <c r="A3" s="184" t="s">
        <v>2</v>
      </c>
      <c r="B3" s="185"/>
      <c r="C3" s="185"/>
      <c r="D3" s="81"/>
      <c r="E3" s="186"/>
      <c r="F3" s="186"/>
      <c r="G3" s="186"/>
    </row>
    <row r="4" spans="1:7" ht="12.75">
      <c r="A4" s="80" t="s">
        <v>432</v>
      </c>
      <c r="B4" s="81"/>
      <c r="C4" s="86" t="s">
        <v>416</v>
      </c>
      <c r="D4" s="81"/>
      <c r="G4" s="85"/>
    </row>
    <row r="5" spans="1:7" ht="12.75">
      <c r="A5" s="80"/>
      <c r="B5" s="81"/>
      <c r="C5" s="81"/>
      <c r="D5" s="81"/>
      <c r="G5" s="85"/>
    </row>
    <row r="6" spans="1:7" ht="38.25">
      <c r="A6" s="88" t="s">
        <v>3</v>
      </c>
      <c r="B6" s="88" t="s">
        <v>4</v>
      </c>
      <c r="C6" s="88" t="s">
        <v>340</v>
      </c>
      <c r="D6" s="88" t="s">
        <v>417</v>
      </c>
      <c r="E6" s="88" t="s">
        <v>420</v>
      </c>
      <c r="F6" s="89" t="s">
        <v>418</v>
      </c>
      <c r="G6" s="90" t="s">
        <v>419</v>
      </c>
    </row>
    <row r="7" spans="1:8" s="9" customFormat="1" ht="12.75">
      <c r="A7" s="175" t="s">
        <v>341</v>
      </c>
      <c r="B7" s="176"/>
      <c r="C7" s="176"/>
      <c r="D7" s="91">
        <f>SUM(D8)</f>
        <v>8135460</v>
      </c>
      <c r="E7" s="91">
        <f>SUM(E8)</f>
        <v>6321200</v>
      </c>
      <c r="F7" s="92">
        <f>SUM(F8)</f>
        <v>-312650</v>
      </c>
      <c r="G7" s="91">
        <f>SUM(G8)</f>
        <v>7822810</v>
      </c>
      <c r="H7" s="193"/>
    </row>
    <row r="8" spans="1:8" s="9" customFormat="1" ht="12.75">
      <c r="A8" s="175" t="s">
        <v>342</v>
      </c>
      <c r="B8" s="176"/>
      <c r="C8" s="176"/>
      <c r="D8" s="91">
        <f>SUM(D9+D15+D21+D33+D39+D56)</f>
        <v>8135460</v>
      </c>
      <c r="E8" s="91">
        <f>SUM(E9+E15+E21+E33+E39+E56)</f>
        <v>6321200</v>
      </c>
      <c r="F8" s="92">
        <f>SUM(F9+F15+F21+F33+F39+F56)</f>
        <v>-312650</v>
      </c>
      <c r="G8" s="91">
        <f>SUM(G9+G15+G21+G33+G39+G56)</f>
        <v>7822810</v>
      </c>
      <c r="H8" s="193"/>
    </row>
    <row r="9" spans="1:7" ht="25.5">
      <c r="A9" s="169" t="s">
        <v>300</v>
      </c>
      <c r="B9" s="170"/>
      <c r="C9" s="171" t="s">
        <v>343</v>
      </c>
      <c r="D9" s="93">
        <v>5690600</v>
      </c>
      <c r="E9" s="94">
        <v>5690600</v>
      </c>
      <c r="F9" s="172">
        <v>0</v>
      </c>
      <c r="G9" s="95">
        <f aca="true" t="shared" si="0" ref="G9:G38">SUM(D9+F9)</f>
        <v>5690600</v>
      </c>
    </row>
    <row r="10" spans="1:7" ht="12.75">
      <c r="A10" s="96"/>
      <c r="B10" s="97">
        <v>6</v>
      </c>
      <c r="C10" s="98" t="s">
        <v>344</v>
      </c>
      <c r="D10" s="99">
        <v>5690600</v>
      </c>
      <c r="E10" s="99">
        <v>5690600</v>
      </c>
      <c r="F10" s="100">
        <v>0</v>
      </c>
      <c r="G10" s="101">
        <f t="shared" si="0"/>
        <v>5690600</v>
      </c>
    </row>
    <row r="11" spans="1:7" ht="12.75">
      <c r="A11" s="96"/>
      <c r="B11" s="97">
        <v>67</v>
      </c>
      <c r="C11" s="98" t="s">
        <v>345</v>
      </c>
      <c r="D11" s="99">
        <v>5690600</v>
      </c>
      <c r="E11" s="99">
        <v>5690600</v>
      </c>
      <c r="F11" s="100">
        <v>0</v>
      </c>
      <c r="G11" s="101">
        <f t="shared" si="0"/>
        <v>5690600</v>
      </c>
    </row>
    <row r="12" spans="1:7" ht="25.5">
      <c r="A12" s="96"/>
      <c r="B12" s="97">
        <v>671</v>
      </c>
      <c r="C12" s="98" t="s">
        <v>346</v>
      </c>
      <c r="D12" s="99">
        <v>5690600</v>
      </c>
      <c r="E12" s="99">
        <v>5690600</v>
      </c>
      <c r="F12" s="100">
        <v>0</v>
      </c>
      <c r="G12" s="101">
        <f t="shared" si="0"/>
        <v>5690600</v>
      </c>
    </row>
    <row r="13" spans="1:8" ht="25.5" hidden="1">
      <c r="A13" s="96"/>
      <c r="B13" s="97">
        <v>6711</v>
      </c>
      <c r="C13" s="98" t="s">
        <v>347</v>
      </c>
      <c r="D13" s="99">
        <v>5690600</v>
      </c>
      <c r="E13" s="99">
        <v>5690600</v>
      </c>
      <c r="F13" s="100">
        <v>0</v>
      </c>
      <c r="G13" s="101">
        <f t="shared" si="0"/>
        <v>5690600</v>
      </c>
      <c r="H13" s="193" t="s">
        <v>438</v>
      </c>
    </row>
    <row r="14" spans="1:8" s="79" customFormat="1" ht="25.5" hidden="1">
      <c r="A14" s="102" t="s">
        <v>348</v>
      </c>
      <c r="B14" s="103">
        <v>67111</v>
      </c>
      <c r="C14" s="104" t="s">
        <v>347</v>
      </c>
      <c r="D14" s="105">
        <v>5690600</v>
      </c>
      <c r="E14" s="105">
        <v>5690600</v>
      </c>
      <c r="F14" s="106">
        <v>0</v>
      </c>
      <c r="G14" s="107">
        <f t="shared" si="0"/>
        <v>5690600</v>
      </c>
      <c r="H14" s="193"/>
    </row>
    <row r="15" spans="1:7" ht="12.75">
      <c r="A15" s="173" t="s">
        <v>49</v>
      </c>
      <c r="B15" s="174"/>
      <c r="C15" s="174"/>
      <c r="D15" s="94">
        <v>3000</v>
      </c>
      <c r="E15" s="94">
        <v>1000</v>
      </c>
      <c r="F15" s="109">
        <v>-2000</v>
      </c>
      <c r="G15" s="95">
        <f t="shared" si="0"/>
        <v>1000</v>
      </c>
    </row>
    <row r="16" spans="1:7" ht="12.75">
      <c r="A16" s="110" t="s">
        <v>349</v>
      </c>
      <c r="B16" s="110"/>
      <c r="C16" s="110" t="s">
        <v>350</v>
      </c>
      <c r="D16" s="111">
        <v>3000</v>
      </c>
      <c r="E16" s="111">
        <v>1000</v>
      </c>
      <c r="F16" s="112">
        <v>-2000</v>
      </c>
      <c r="G16" s="101">
        <f t="shared" si="0"/>
        <v>1000</v>
      </c>
    </row>
    <row r="17" spans="1:7" ht="25.5">
      <c r="A17" s="110" t="s">
        <v>351</v>
      </c>
      <c r="B17" s="110"/>
      <c r="C17" s="110" t="s">
        <v>352</v>
      </c>
      <c r="D17" s="111">
        <v>3000</v>
      </c>
      <c r="E17" s="111">
        <v>1000</v>
      </c>
      <c r="F17" s="112">
        <v>-2000</v>
      </c>
      <c r="G17" s="101">
        <f t="shared" si="0"/>
        <v>1000</v>
      </c>
    </row>
    <row r="18" spans="1:7" ht="12.75">
      <c r="A18" s="110" t="s">
        <v>353</v>
      </c>
      <c r="B18" s="110"/>
      <c r="C18" s="110" t="s">
        <v>354</v>
      </c>
      <c r="D18" s="111">
        <v>3000</v>
      </c>
      <c r="E18" s="111">
        <v>1000</v>
      </c>
      <c r="F18" s="112">
        <v>-2000</v>
      </c>
      <c r="G18" s="101">
        <f t="shared" si="0"/>
        <v>1000</v>
      </c>
    </row>
    <row r="19" spans="1:7" ht="12.75" hidden="1">
      <c r="A19" s="110" t="s">
        <v>355</v>
      </c>
      <c r="B19" s="110"/>
      <c r="C19" s="110" t="s">
        <v>356</v>
      </c>
      <c r="D19" s="111">
        <v>3000</v>
      </c>
      <c r="E19" s="111">
        <v>1000</v>
      </c>
      <c r="F19" s="112">
        <v>-2000</v>
      </c>
      <c r="G19" s="101">
        <f t="shared" si="0"/>
        <v>1000</v>
      </c>
    </row>
    <row r="20" spans="1:8" s="2" customFormat="1" ht="12.75" hidden="1">
      <c r="A20" s="113" t="s">
        <v>357</v>
      </c>
      <c r="B20" s="113" t="s">
        <v>358</v>
      </c>
      <c r="C20" s="113" t="s">
        <v>359</v>
      </c>
      <c r="D20" s="114">
        <v>3000</v>
      </c>
      <c r="E20" s="114">
        <v>1000</v>
      </c>
      <c r="F20" s="115">
        <v>-2000</v>
      </c>
      <c r="G20" s="107">
        <f t="shared" si="0"/>
        <v>1000</v>
      </c>
      <c r="H20" s="194"/>
    </row>
    <row r="21" spans="1:7" ht="12.75">
      <c r="A21" s="173" t="s">
        <v>59</v>
      </c>
      <c r="B21" s="174"/>
      <c r="C21" s="174"/>
      <c r="D21" s="94">
        <v>1800000</v>
      </c>
      <c r="E21" s="94">
        <v>758150</v>
      </c>
      <c r="F21" s="109">
        <f>SUM(F22)</f>
        <v>-181600</v>
      </c>
      <c r="G21" s="95">
        <f t="shared" si="0"/>
        <v>1618400</v>
      </c>
    </row>
    <row r="22" spans="1:7" ht="12.75">
      <c r="A22" s="110" t="s">
        <v>349</v>
      </c>
      <c r="B22" s="110"/>
      <c r="C22" s="110" t="s">
        <v>350</v>
      </c>
      <c r="D22" s="111">
        <v>1800000</v>
      </c>
      <c r="E22" s="111">
        <v>758150</v>
      </c>
      <c r="F22" s="112">
        <f>SUM(F23+F29)</f>
        <v>-181600</v>
      </c>
      <c r="G22" s="101">
        <f t="shared" si="0"/>
        <v>1618400</v>
      </c>
    </row>
    <row r="23" spans="1:7" ht="25.5">
      <c r="A23" s="110" t="s">
        <v>360</v>
      </c>
      <c r="B23" s="110"/>
      <c r="C23" s="110" t="s">
        <v>361</v>
      </c>
      <c r="D23" s="111">
        <v>1795000</v>
      </c>
      <c r="E23" s="111">
        <v>753150</v>
      </c>
      <c r="F23" s="112">
        <f>SUM(F24)</f>
        <v>-181600</v>
      </c>
      <c r="G23" s="101">
        <f t="shared" si="0"/>
        <v>1613400</v>
      </c>
    </row>
    <row r="24" spans="1:7" ht="12.75">
      <c r="A24" s="110" t="s">
        <v>362</v>
      </c>
      <c r="B24" s="110"/>
      <c r="C24" s="110" t="s">
        <v>363</v>
      </c>
      <c r="D24" s="111">
        <v>1795000</v>
      </c>
      <c r="E24" s="111">
        <v>753150</v>
      </c>
      <c r="F24" s="112">
        <f>SUM(F25)</f>
        <v>-181600</v>
      </c>
      <c r="G24" s="101">
        <f t="shared" si="0"/>
        <v>1613400</v>
      </c>
    </row>
    <row r="25" spans="1:7" ht="12.75" hidden="1">
      <c r="A25" s="110" t="s">
        <v>364</v>
      </c>
      <c r="B25" s="110"/>
      <c r="C25" s="110" t="s">
        <v>365</v>
      </c>
      <c r="D25" s="111">
        <f>SUM(D26+D27+D28)</f>
        <v>1795000</v>
      </c>
      <c r="E25" s="111">
        <f>SUM(E26+E27+E28)</f>
        <v>760069.56</v>
      </c>
      <c r="F25" s="112">
        <f>SUM(F26+F28)</f>
        <v>-181600</v>
      </c>
      <c r="G25" s="101">
        <f t="shared" si="0"/>
        <v>1613400</v>
      </c>
    </row>
    <row r="26" spans="1:8" s="2" customFormat="1" ht="12.75" hidden="1">
      <c r="A26" s="113" t="s">
        <v>366</v>
      </c>
      <c r="B26" s="113" t="s">
        <v>367</v>
      </c>
      <c r="C26" s="113" t="s">
        <v>368</v>
      </c>
      <c r="D26" s="114">
        <v>1783000</v>
      </c>
      <c r="E26" s="114">
        <v>753150</v>
      </c>
      <c r="F26" s="115">
        <v>-182600</v>
      </c>
      <c r="G26" s="107">
        <f>SUM(D26+F26)</f>
        <v>1600400</v>
      </c>
      <c r="H26" s="194"/>
    </row>
    <row r="27" spans="1:8" s="2" customFormat="1" ht="12.75" hidden="1">
      <c r="A27" s="113" t="s">
        <v>366</v>
      </c>
      <c r="B27" s="113" t="s">
        <v>369</v>
      </c>
      <c r="C27" s="113" t="s">
        <v>370</v>
      </c>
      <c r="D27" s="114">
        <v>6000</v>
      </c>
      <c r="E27" s="114">
        <v>0</v>
      </c>
      <c r="F27" s="115">
        <v>0</v>
      </c>
      <c r="G27" s="107">
        <f t="shared" si="0"/>
        <v>6000</v>
      </c>
      <c r="H27" s="194"/>
    </row>
    <row r="28" spans="1:8" s="2" customFormat="1" ht="25.5" hidden="1">
      <c r="A28" s="113" t="s">
        <v>371</v>
      </c>
      <c r="B28" s="113" t="s">
        <v>372</v>
      </c>
      <c r="C28" s="113" t="s">
        <v>373</v>
      </c>
      <c r="D28" s="114">
        <v>6000</v>
      </c>
      <c r="E28" s="114">
        <v>6919.56</v>
      </c>
      <c r="F28" s="115">
        <v>1000</v>
      </c>
      <c r="G28" s="107">
        <f t="shared" si="0"/>
        <v>7000</v>
      </c>
      <c r="H28" s="194"/>
    </row>
    <row r="29" spans="1:7" ht="12.75">
      <c r="A29" s="110" t="s">
        <v>374</v>
      </c>
      <c r="B29" s="110"/>
      <c r="C29" s="110" t="s">
        <v>375</v>
      </c>
      <c r="D29" s="111">
        <v>5000</v>
      </c>
      <c r="E29" s="111">
        <v>5000</v>
      </c>
      <c r="F29" s="112">
        <v>0</v>
      </c>
      <c r="G29" s="101">
        <f t="shared" si="0"/>
        <v>5000</v>
      </c>
    </row>
    <row r="30" spans="1:7" ht="12.75">
      <c r="A30" s="110" t="s">
        <v>376</v>
      </c>
      <c r="B30" s="110"/>
      <c r="C30" s="110" t="s">
        <v>377</v>
      </c>
      <c r="D30" s="111">
        <v>5000</v>
      </c>
      <c r="E30" s="111">
        <v>5000</v>
      </c>
      <c r="F30" s="112">
        <v>0</v>
      </c>
      <c r="G30" s="101">
        <f t="shared" si="0"/>
        <v>5000</v>
      </c>
    </row>
    <row r="31" spans="1:7" ht="12.75" hidden="1">
      <c r="A31" s="110" t="s">
        <v>378</v>
      </c>
      <c r="B31" s="110"/>
      <c r="C31" s="110" t="s">
        <v>377</v>
      </c>
      <c r="D31" s="111">
        <v>5000</v>
      </c>
      <c r="E31" s="111">
        <v>5000</v>
      </c>
      <c r="F31" s="112">
        <v>0</v>
      </c>
      <c r="G31" s="101">
        <f t="shared" si="0"/>
        <v>5000</v>
      </c>
    </row>
    <row r="32" spans="1:8" s="2" customFormat="1" ht="12.75" hidden="1">
      <c r="A32" s="113" t="s">
        <v>379</v>
      </c>
      <c r="B32" s="113" t="s">
        <v>380</v>
      </c>
      <c r="C32" s="113" t="s">
        <v>381</v>
      </c>
      <c r="D32" s="114">
        <v>5000</v>
      </c>
      <c r="E32" s="114">
        <v>5000</v>
      </c>
      <c r="F32" s="115">
        <v>0</v>
      </c>
      <c r="G32" s="107">
        <f t="shared" si="0"/>
        <v>5000</v>
      </c>
      <c r="H32" s="194"/>
    </row>
    <row r="33" spans="1:7" ht="12.75">
      <c r="A33" s="173" t="s">
        <v>382</v>
      </c>
      <c r="B33" s="177"/>
      <c r="C33" s="177"/>
      <c r="D33" s="94">
        <v>107710</v>
      </c>
      <c r="E33" s="94">
        <v>0</v>
      </c>
      <c r="F33" s="109">
        <v>0</v>
      </c>
      <c r="G33" s="95">
        <f t="shared" si="0"/>
        <v>107710</v>
      </c>
    </row>
    <row r="34" spans="1:7" ht="12.75">
      <c r="A34" s="117"/>
      <c r="B34" s="118">
        <v>9</v>
      </c>
      <c r="C34" s="119" t="s">
        <v>383</v>
      </c>
      <c r="D34" s="111">
        <v>107710</v>
      </c>
      <c r="E34" s="111">
        <v>0</v>
      </c>
      <c r="F34" s="112">
        <v>0</v>
      </c>
      <c r="G34" s="101">
        <f t="shared" si="0"/>
        <v>107710</v>
      </c>
    </row>
    <row r="35" spans="1:7" ht="12.75">
      <c r="A35" s="117"/>
      <c r="B35" s="118">
        <v>92</v>
      </c>
      <c r="C35" s="119" t="s">
        <v>384</v>
      </c>
      <c r="D35" s="111">
        <v>107710</v>
      </c>
      <c r="E35" s="111">
        <v>0</v>
      </c>
      <c r="F35" s="112">
        <v>0</v>
      </c>
      <c r="G35" s="101">
        <f t="shared" si="0"/>
        <v>107710</v>
      </c>
    </row>
    <row r="36" spans="1:7" ht="12.75">
      <c r="A36" s="117"/>
      <c r="B36" s="118">
        <v>922</v>
      </c>
      <c r="C36" s="119" t="s">
        <v>385</v>
      </c>
      <c r="D36" s="111">
        <v>107710</v>
      </c>
      <c r="E36" s="111">
        <v>0</v>
      </c>
      <c r="F36" s="112">
        <v>0</v>
      </c>
      <c r="G36" s="101">
        <f t="shared" si="0"/>
        <v>107710</v>
      </c>
    </row>
    <row r="37" spans="1:7" ht="12.75" hidden="1">
      <c r="A37" s="117"/>
      <c r="B37" s="118">
        <v>9221</v>
      </c>
      <c r="C37" s="119" t="s">
        <v>386</v>
      </c>
      <c r="D37" s="111">
        <v>107710</v>
      </c>
      <c r="E37" s="111">
        <v>0</v>
      </c>
      <c r="F37" s="112">
        <v>0</v>
      </c>
      <c r="G37" s="101">
        <f t="shared" si="0"/>
        <v>107710</v>
      </c>
    </row>
    <row r="38" spans="1:7" ht="12.75" hidden="1">
      <c r="A38" s="120" t="s">
        <v>387</v>
      </c>
      <c r="B38" s="121">
        <v>92211</v>
      </c>
      <c r="C38" s="122" t="s">
        <v>388</v>
      </c>
      <c r="D38" s="114">
        <v>107710</v>
      </c>
      <c r="E38" s="114">
        <v>0</v>
      </c>
      <c r="F38" s="115">
        <v>0</v>
      </c>
      <c r="G38" s="101">
        <f t="shared" si="0"/>
        <v>107710</v>
      </c>
    </row>
    <row r="39" spans="1:7" ht="12.75">
      <c r="A39" s="173" t="s">
        <v>302</v>
      </c>
      <c r="B39" s="174"/>
      <c r="C39" s="174"/>
      <c r="D39" s="94">
        <v>532150</v>
      </c>
      <c r="E39" s="94">
        <f>SUM(E40)</f>
        <v>-129050</v>
      </c>
      <c r="F39" s="109">
        <f>SUM(F40)</f>
        <v>-129050</v>
      </c>
      <c r="G39" s="109">
        <f>SUM(G40)</f>
        <v>403100</v>
      </c>
    </row>
    <row r="40" spans="1:7" ht="12.75">
      <c r="A40" s="110" t="s">
        <v>349</v>
      </c>
      <c r="B40" s="110"/>
      <c r="C40" s="110" t="s">
        <v>350</v>
      </c>
      <c r="D40" s="111">
        <v>532150</v>
      </c>
      <c r="E40" s="111">
        <f>SUM(E41)</f>
        <v>-129050</v>
      </c>
      <c r="F40" s="112">
        <f>SUM(F41)</f>
        <v>-129050</v>
      </c>
      <c r="G40" s="101">
        <f aca="true" t="shared" si="1" ref="G40:G48">SUM(D40+F40)</f>
        <v>403100</v>
      </c>
    </row>
    <row r="41" spans="1:7" ht="25.5">
      <c r="A41" s="110" t="s">
        <v>389</v>
      </c>
      <c r="B41" s="110"/>
      <c r="C41" s="110" t="s">
        <v>390</v>
      </c>
      <c r="D41" s="111">
        <f>SUM(D42+D47)</f>
        <v>532150</v>
      </c>
      <c r="E41" s="111">
        <f>SUM(E42+E47)</f>
        <v>-129050</v>
      </c>
      <c r="F41" s="112">
        <f>SUM(F42+F47)</f>
        <v>-129050</v>
      </c>
      <c r="G41" s="101">
        <f t="shared" si="1"/>
        <v>403100</v>
      </c>
    </row>
    <row r="42" spans="1:7" ht="25.5" customHeight="1">
      <c r="A42" s="110" t="s">
        <v>391</v>
      </c>
      <c r="B42" s="110"/>
      <c r="C42" s="110" t="s">
        <v>392</v>
      </c>
      <c r="D42" s="111">
        <f>SUM(D43)</f>
        <v>93400</v>
      </c>
      <c r="E42" s="111">
        <f>SUM(F43)</f>
        <v>-20300</v>
      </c>
      <c r="F42" s="112">
        <f>SUM(F43)</f>
        <v>-20300</v>
      </c>
      <c r="G42" s="101">
        <f t="shared" si="1"/>
        <v>73100</v>
      </c>
    </row>
    <row r="43" spans="1:7" ht="0.75" customHeight="1" hidden="1">
      <c r="A43" s="110" t="s">
        <v>393</v>
      </c>
      <c r="B43" s="110"/>
      <c r="C43" s="110" t="s">
        <v>394</v>
      </c>
      <c r="D43" s="111">
        <f>SUM(D44:D46)</f>
        <v>93400</v>
      </c>
      <c r="E43" s="111">
        <v>45000</v>
      </c>
      <c r="F43" s="112">
        <f>SUM(F44:F46)</f>
        <v>-20300</v>
      </c>
      <c r="G43" s="101">
        <f t="shared" si="1"/>
        <v>73100</v>
      </c>
    </row>
    <row r="44" spans="1:7" ht="25.5" hidden="1">
      <c r="A44" s="113" t="s">
        <v>395</v>
      </c>
      <c r="B44" s="113" t="s">
        <v>396</v>
      </c>
      <c r="C44" s="113" t="s">
        <v>397</v>
      </c>
      <c r="D44" s="114">
        <v>41600</v>
      </c>
      <c r="E44" s="114">
        <v>17400</v>
      </c>
      <c r="F44" s="115">
        <v>-12800</v>
      </c>
      <c r="G44" s="101">
        <f t="shared" si="1"/>
        <v>28800</v>
      </c>
    </row>
    <row r="45" spans="1:7" ht="25.5" hidden="1">
      <c r="A45" s="113" t="s">
        <v>398</v>
      </c>
      <c r="B45" s="113" t="s">
        <v>399</v>
      </c>
      <c r="C45" s="113" t="s">
        <v>400</v>
      </c>
      <c r="D45" s="114">
        <v>25600</v>
      </c>
      <c r="E45" s="114">
        <v>18000</v>
      </c>
      <c r="F45" s="115">
        <v>-8600</v>
      </c>
      <c r="G45" s="101">
        <f t="shared" si="1"/>
        <v>17000</v>
      </c>
    </row>
    <row r="46" spans="1:7" ht="25.5" hidden="1">
      <c r="A46" s="113" t="s">
        <v>398</v>
      </c>
      <c r="B46" s="113" t="s">
        <v>401</v>
      </c>
      <c r="C46" s="113" t="s">
        <v>402</v>
      </c>
      <c r="D46" s="114">
        <v>26200</v>
      </c>
      <c r="E46" s="114">
        <v>10000</v>
      </c>
      <c r="F46" s="115">
        <v>1100</v>
      </c>
      <c r="G46" s="101">
        <f t="shared" si="1"/>
        <v>27300</v>
      </c>
    </row>
    <row r="47" spans="1:7" ht="25.5">
      <c r="A47" s="110" t="s">
        <v>403</v>
      </c>
      <c r="B47" s="110"/>
      <c r="C47" s="110" t="s">
        <v>404</v>
      </c>
      <c r="D47" s="111">
        <v>438750</v>
      </c>
      <c r="E47" s="111">
        <v>-108750</v>
      </c>
      <c r="F47" s="112">
        <f>SUM(F48)</f>
        <v>-108750</v>
      </c>
      <c r="G47" s="101">
        <f t="shared" si="1"/>
        <v>330000</v>
      </c>
    </row>
    <row r="48" spans="1:7" ht="25.5" hidden="1">
      <c r="A48" s="110" t="s">
        <v>405</v>
      </c>
      <c r="B48" s="110"/>
      <c r="C48" s="110" t="s">
        <v>406</v>
      </c>
      <c r="D48" s="111">
        <v>438750</v>
      </c>
      <c r="E48" s="111">
        <v>-108750</v>
      </c>
      <c r="F48" s="112">
        <f>SUM(F49)</f>
        <v>-108750</v>
      </c>
      <c r="G48" s="101">
        <f t="shared" si="1"/>
        <v>330000</v>
      </c>
    </row>
    <row r="49" spans="1:8" s="2" customFormat="1" ht="25.5" hidden="1">
      <c r="A49" s="113" t="s">
        <v>407</v>
      </c>
      <c r="B49" s="113" t="s">
        <v>408</v>
      </c>
      <c r="C49" s="113" t="s">
        <v>409</v>
      </c>
      <c r="D49" s="114">
        <v>438750</v>
      </c>
      <c r="E49" s="114">
        <v>-108750</v>
      </c>
      <c r="F49" s="115">
        <v>-108750</v>
      </c>
      <c r="G49" s="107">
        <v>330000</v>
      </c>
      <c r="H49" s="194"/>
    </row>
    <row r="50" spans="1:7" ht="12.75" hidden="1">
      <c r="A50" s="123"/>
      <c r="B50" s="108"/>
      <c r="C50" s="108"/>
      <c r="D50" s="94"/>
      <c r="E50" s="94"/>
      <c r="F50" s="109"/>
      <c r="G50" s="101">
        <f aca="true" t="shared" si="2" ref="G50:G63">SUM(D50+F50)</f>
        <v>0</v>
      </c>
    </row>
    <row r="51" spans="1:7" ht="12.75" hidden="1">
      <c r="A51" s="124"/>
      <c r="B51" s="110"/>
      <c r="C51" s="110"/>
      <c r="D51" s="111"/>
      <c r="E51" s="111"/>
      <c r="F51" s="112"/>
      <c r="G51" s="101">
        <f t="shared" si="2"/>
        <v>0</v>
      </c>
    </row>
    <row r="52" spans="1:7" ht="12.75" hidden="1">
      <c r="A52" s="124"/>
      <c r="B52" s="110"/>
      <c r="C52" s="110"/>
      <c r="D52" s="111"/>
      <c r="E52" s="111"/>
      <c r="F52" s="112"/>
      <c r="G52" s="101">
        <f t="shared" si="2"/>
        <v>0</v>
      </c>
    </row>
    <row r="53" spans="1:7" ht="12.75" hidden="1">
      <c r="A53" s="124"/>
      <c r="B53" s="110"/>
      <c r="C53" s="110"/>
      <c r="D53" s="111"/>
      <c r="E53" s="111"/>
      <c r="F53" s="112"/>
      <c r="G53" s="101">
        <f t="shared" si="2"/>
        <v>0</v>
      </c>
    </row>
    <row r="54" spans="1:7" ht="12.75" hidden="1">
      <c r="A54" s="124"/>
      <c r="B54" s="110"/>
      <c r="C54" s="110"/>
      <c r="D54" s="111"/>
      <c r="E54" s="111"/>
      <c r="F54" s="112"/>
      <c r="G54" s="101">
        <f t="shared" si="2"/>
        <v>0</v>
      </c>
    </row>
    <row r="55" spans="1:7" ht="12.75" hidden="1">
      <c r="A55" s="125"/>
      <c r="B55" s="113"/>
      <c r="C55" s="113"/>
      <c r="D55" s="114"/>
      <c r="E55" s="114"/>
      <c r="F55" s="115"/>
      <c r="G55" s="101">
        <f t="shared" si="2"/>
        <v>0</v>
      </c>
    </row>
    <row r="56" spans="1:8" s="13" customFormat="1" ht="12.75">
      <c r="A56" s="126" t="s">
        <v>421</v>
      </c>
      <c r="B56" s="126"/>
      <c r="C56" s="126"/>
      <c r="D56" s="127">
        <v>2000</v>
      </c>
      <c r="E56" s="127">
        <v>500</v>
      </c>
      <c r="F56" s="128">
        <v>0</v>
      </c>
      <c r="G56" s="95">
        <f t="shared" si="2"/>
        <v>2000</v>
      </c>
      <c r="H56" s="195"/>
    </row>
    <row r="57" spans="1:8" s="14" customFormat="1" ht="12.75">
      <c r="A57" s="129"/>
      <c r="B57" s="130">
        <v>6</v>
      </c>
      <c r="C57" s="129" t="s">
        <v>422</v>
      </c>
      <c r="D57" s="131">
        <v>2000</v>
      </c>
      <c r="E57" s="131">
        <v>500</v>
      </c>
      <c r="F57" s="132">
        <v>0</v>
      </c>
      <c r="G57" s="101">
        <f t="shared" si="2"/>
        <v>2000</v>
      </c>
      <c r="H57" s="196"/>
    </row>
    <row r="58" spans="1:8" s="14" customFormat="1" ht="25.5">
      <c r="A58" s="129"/>
      <c r="B58" s="130">
        <v>66</v>
      </c>
      <c r="C58" s="129" t="s">
        <v>423</v>
      </c>
      <c r="D58" s="131">
        <v>2000</v>
      </c>
      <c r="E58" s="131">
        <v>500</v>
      </c>
      <c r="F58" s="132">
        <v>0</v>
      </c>
      <c r="G58" s="101">
        <f t="shared" si="2"/>
        <v>2000</v>
      </c>
      <c r="H58" s="196"/>
    </row>
    <row r="59" spans="1:8" s="14" customFormat="1" ht="12.75">
      <c r="A59" s="129"/>
      <c r="B59" s="130">
        <v>663</v>
      </c>
      <c r="C59" s="129" t="s">
        <v>424</v>
      </c>
      <c r="D59" s="131">
        <v>2000</v>
      </c>
      <c r="E59" s="131">
        <v>500</v>
      </c>
      <c r="F59" s="132">
        <v>0</v>
      </c>
      <c r="G59" s="101">
        <f t="shared" si="2"/>
        <v>2000</v>
      </c>
      <c r="H59" s="196"/>
    </row>
    <row r="60" spans="1:8" s="14" customFormat="1" ht="12.75" hidden="1">
      <c r="A60" s="129"/>
      <c r="B60" s="130">
        <v>6631</v>
      </c>
      <c r="C60" s="129" t="s">
        <v>425</v>
      </c>
      <c r="D60" s="131">
        <v>2000</v>
      </c>
      <c r="E60" s="131">
        <v>0</v>
      </c>
      <c r="F60" s="132">
        <v>-500</v>
      </c>
      <c r="G60" s="101">
        <f t="shared" si="2"/>
        <v>1500</v>
      </c>
      <c r="H60" s="196"/>
    </row>
    <row r="61" spans="1:8" s="15" customFormat="1" ht="12.75" hidden="1">
      <c r="A61" s="133" t="s">
        <v>410</v>
      </c>
      <c r="B61" s="134">
        <v>66313</v>
      </c>
      <c r="C61" s="133" t="s">
        <v>411</v>
      </c>
      <c r="D61" s="135">
        <v>2000</v>
      </c>
      <c r="E61" s="135">
        <v>0</v>
      </c>
      <c r="F61" s="136">
        <v>-500</v>
      </c>
      <c r="G61" s="101">
        <f t="shared" si="2"/>
        <v>1500</v>
      </c>
      <c r="H61" s="197"/>
    </row>
    <row r="62" spans="1:8" s="14" customFormat="1" ht="12.75" hidden="1">
      <c r="A62" s="129"/>
      <c r="B62" s="130">
        <v>6632</v>
      </c>
      <c r="C62" s="129" t="s">
        <v>426</v>
      </c>
      <c r="D62" s="131">
        <v>0</v>
      </c>
      <c r="E62" s="131">
        <v>500</v>
      </c>
      <c r="F62" s="132">
        <v>500</v>
      </c>
      <c r="G62" s="101">
        <f t="shared" si="2"/>
        <v>500</v>
      </c>
      <c r="H62" s="196"/>
    </row>
    <row r="63" spans="1:8" s="15" customFormat="1" ht="31.5" customHeight="1" hidden="1">
      <c r="A63" s="133" t="s">
        <v>427</v>
      </c>
      <c r="B63" s="134">
        <v>66324</v>
      </c>
      <c r="C63" s="133" t="s">
        <v>428</v>
      </c>
      <c r="D63" s="135">
        <v>0</v>
      </c>
      <c r="E63" s="135">
        <v>500</v>
      </c>
      <c r="F63" s="136">
        <v>500</v>
      </c>
      <c r="G63" s="101">
        <f t="shared" si="2"/>
        <v>500</v>
      </c>
      <c r="H63" s="197"/>
    </row>
    <row r="64" spans="1:7" ht="27" customHeight="1">
      <c r="A64" s="88" t="s">
        <v>3</v>
      </c>
      <c r="B64" s="137" t="s">
        <v>4</v>
      </c>
      <c r="C64" s="88" t="s">
        <v>5</v>
      </c>
      <c r="D64" s="138" t="s">
        <v>6</v>
      </c>
      <c r="E64" s="88" t="s">
        <v>7</v>
      </c>
      <c r="F64" s="89" t="s">
        <v>8</v>
      </c>
      <c r="G64" s="90" t="s">
        <v>9</v>
      </c>
    </row>
    <row r="65" spans="1:7" ht="12.75" customHeight="1">
      <c r="A65" s="178" t="s">
        <v>10</v>
      </c>
      <c r="B65" s="179"/>
      <c r="C65" s="180"/>
      <c r="D65" s="139">
        <f aca="true" t="shared" si="3" ref="D65:G66">SUM(D66)</f>
        <v>8135460</v>
      </c>
      <c r="E65" s="139">
        <f t="shared" si="3"/>
        <v>5606212.91</v>
      </c>
      <c r="F65" s="140">
        <f t="shared" si="3"/>
        <v>-299900</v>
      </c>
      <c r="G65" s="91">
        <f t="shared" si="3"/>
        <v>7835560</v>
      </c>
    </row>
    <row r="66" spans="1:7" ht="12.75" customHeight="1">
      <c r="A66" s="178" t="s">
        <v>11</v>
      </c>
      <c r="B66" s="179"/>
      <c r="C66" s="180"/>
      <c r="D66" s="139">
        <f t="shared" si="3"/>
        <v>8135460</v>
      </c>
      <c r="E66" s="139">
        <f t="shared" si="3"/>
        <v>5606212.91</v>
      </c>
      <c r="F66" s="140">
        <f t="shared" si="3"/>
        <v>-299900</v>
      </c>
      <c r="G66" s="91">
        <f t="shared" si="3"/>
        <v>7835560</v>
      </c>
    </row>
    <row r="67" spans="1:7" ht="12.75" customHeight="1">
      <c r="A67" s="178" t="s">
        <v>12</v>
      </c>
      <c r="B67" s="179"/>
      <c r="C67" s="180"/>
      <c r="D67" s="139">
        <f>SUM(D68+D224+D241)</f>
        <v>8135460</v>
      </c>
      <c r="E67" s="139">
        <f>SUM(E68+E224+E241)</f>
        <v>5606212.91</v>
      </c>
      <c r="F67" s="140">
        <f>SUM(F68+F224+F241)</f>
        <v>-299900</v>
      </c>
      <c r="G67" s="91">
        <f>SUM(G68+G224+G241)</f>
        <v>7835560</v>
      </c>
    </row>
    <row r="68" spans="1:7" ht="12.75" customHeight="1">
      <c r="A68" s="178" t="s">
        <v>13</v>
      </c>
      <c r="B68" s="179"/>
      <c r="C68" s="180"/>
      <c r="D68" s="139">
        <f>SUM(D69)</f>
        <v>7645310</v>
      </c>
      <c r="E68" s="139">
        <f>SUM(E69)</f>
        <v>5352541.46</v>
      </c>
      <c r="F68" s="140">
        <f>SUM(F69)</f>
        <v>-218800</v>
      </c>
      <c r="G68" s="91">
        <f>SUM(G69)</f>
        <v>7426510</v>
      </c>
    </row>
    <row r="69" spans="1:7" ht="12.75" customHeight="1">
      <c r="A69" s="178" t="s">
        <v>14</v>
      </c>
      <c r="B69" s="179"/>
      <c r="C69" s="180"/>
      <c r="D69" s="139">
        <f>SUM(D70+D85+D91+D196+D205+D218)</f>
        <v>7645310</v>
      </c>
      <c r="E69" s="139">
        <f>SUM(E70+E85+E91+E196+E205+E218)</f>
        <v>5352541.46</v>
      </c>
      <c r="F69" s="140">
        <f>SUM(F70+F85+F91+F196+F205+F218)</f>
        <v>-218800</v>
      </c>
      <c r="G69" s="91">
        <f>SUM(G70+G85+G91+G196+G205+G218)</f>
        <v>7426510</v>
      </c>
    </row>
    <row r="70" spans="1:7" ht="12.75" customHeight="1">
      <c r="A70" s="181" t="s">
        <v>15</v>
      </c>
      <c r="B70" s="182"/>
      <c r="C70" s="183"/>
      <c r="D70" s="148">
        <v>5690600</v>
      </c>
      <c r="E70" s="94">
        <v>4451803.76</v>
      </c>
      <c r="F70" s="109">
        <v>0</v>
      </c>
      <c r="G70" s="93">
        <f aca="true" t="shared" si="4" ref="G70:G133">SUM(D70+F70)</f>
        <v>5690600</v>
      </c>
    </row>
    <row r="71" spans="1:7" ht="12.75" customHeight="1">
      <c r="A71" s="110" t="s">
        <v>16</v>
      </c>
      <c r="B71" s="141"/>
      <c r="C71" s="110" t="s">
        <v>17</v>
      </c>
      <c r="D71" s="142">
        <v>5690600</v>
      </c>
      <c r="E71" s="111">
        <v>4451803.76</v>
      </c>
      <c r="F71" s="112">
        <v>0</v>
      </c>
      <c r="G71" s="99">
        <f t="shared" si="4"/>
        <v>5690600</v>
      </c>
    </row>
    <row r="72" spans="1:7" ht="12.75">
      <c r="A72" s="110" t="s">
        <v>18</v>
      </c>
      <c r="B72" s="141"/>
      <c r="C72" s="110" t="s">
        <v>19</v>
      </c>
      <c r="D72" s="142">
        <v>5690600</v>
      </c>
      <c r="E72" s="111">
        <v>4451803.76</v>
      </c>
      <c r="F72" s="112">
        <f>SUM(F73+F76+F82)</f>
        <v>0</v>
      </c>
      <c r="G72" s="99">
        <f t="shared" si="4"/>
        <v>5690600</v>
      </c>
    </row>
    <row r="73" spans="1:7" ht="12.75">
      <c r="A73" s="110" t="s">
        <v>20</v>
      </c>
      <c r="B73" s="141"/>
      <c r="C73" s="110" t="s">
        <v>21</v>
      </c>
      <c r="D73" s="142">
        <v>4617000</v>
      </c>
      <c r="E73" s="111">
        <v>3645265.52</v>
      </c>
      <c r="F73" s="112">
        <f>SUM(F74)</f>
        <v>59600</v>
      </c>
      <c r="G73" s="99">
        <f t="shared" si="4"/>
        <v>4676600</v>
      </c>
    </row>
    <row r="74" spans="1:7" ht="12.75" hidden="1">
      <c r="A74" s="110" t="s">
        <v>22</v>
      </c>
      <c r="B74" s="141"/>
      <c r="C74" s="110" t="s">
        <v>23</v>
      </c>
      <c r="D74" s="142">
        <v>4617000</v>
      </c>
      <c r="E74" s="111">
        <v>3645265.52</v>
      </c>
      <c r="F74" s="112">
        <f>SUM(F75)</f>
        <v>59600</v>
      </c>
      <c r="G74" s="99">
        <f t="shared" si="4"/>
        <v>4676600</v>
      </c>
    </row>
    <row r="75" spans="1:8" s="167" customFormat="1" ht="12.75" hidden="1">
      <c r="A75" s="113" t="s">
        <v>24</v>
      </c>
      <c r="B75" s="143" t="s">
        <v>25</v>
      </c>
      <c r="C75" s="113" t="s">
        <v>26</v>
      </c>
      <c r="D75" s="144">
        <v>4617000</v>
      </c>
      <c r="E75" s="114">
        <v>3991395.82</v>
      </c>
      <c r="F75" s="115">
        <v>59600</v>
      </c>
      <c r="G75" s="105">
        <f t="shared" si="4"/>
        <v>4676600</v>
      </c>
      <c r="H75" s="193"/>
    </row>
    <row r="76" spans="1:7" ht="12.75">
      <c r="A76" s="110" t="s">
        <v>27</v>
      </c>
      <c r="B76" s="141"/>
      <c r="C76" s="110" t="s">
        <v>28</v>
      </c>
      <c r="D76" s="142">
        <v>303600</v>
      </c>
      <c r="E76" s="111">
        <v>213027.21</v>
      </c>
      <c r="F76" s="112">
        <v>-59600</v>
      </c>
      <c r="G76" s="99">
        <f t="shared" si="4"/>
        <v>244000</v>
      </c>
    </row>
    <row r="77" spans="1:7" ht="12.75" customHeight="1" hidden="1">
      <c r="A77" s="110" t="s">
        <v>29</v>
      </c>
      <c r="B77" s="141"/>
      <c r="C77" s="110" t="s">
        <v>28</v>
      </c>
      <c r="D77" s="142">
        <v>303600</v>
      </c>
      <c r="E77" s="111">
        <v>213027.21</v>
      </c>
      <c r="F77" s="112">
        <f>SUM(F78:F81)</f>
        <v>-59600</v>
      </c>
      <c r="G77" s="99">
        <f t="shared" si="4"/>
        <v>244000</v>
      </c>
    </row>
    <row r="78" spans="1:8" s="167" customFormat="1" ht="12.75" hidden="1">
      <c r="A78" s="113" t="s">
        <v>30</v>
      </c>
      <c r="B78" s="143" t="s">
        <v>31</v>
      </c>
      <c r="C78" s="113" t="s">
        <v>32</v>
      </c>
      <c r="D78" s="144">
        <v>65000</v>
      </c>
      <c r="E78" s="114">
        <v>37370.05</v>
      </c>
      <c r="F78" s="115">
        <v>0</v>
      </c>
      <c r="G78" s="105">
        <f t="shared" si="4"/>
        <v>65000</v>
      </c>
      <c r="H78" s="193"/>
    </row>
    <row r="79" spans="1:8" s="167" customFormat="1" ht="12.75" hidden="1">
      <c r="A79" s="113" t="s">
        <v>33</v>
      </c>
      <c r="B79" s="143" t="s">
        <v>34</v>
      </c>
      <c r="C79" s="113" t="s">
        <v>35</v>
      </c>
      <c r="D79" s="144">
        <v>101800</v>
      </c>
      <c r="E79" s="114">
        <v>49191.44</v>
      </c>
      <c r="F79" s="115">
        <v>-52600</v>
      </c>
      <c r="G79" s="105">
        <f t="shared" si="4"/>
        <v>49200</v>
      </c>
      <c r="H79" s="193"/>
    </row>
    <row r="80" spans="1:8" s="167" customFormat="1" ht="12.75" hidden="1">
      <c r="A80" s="113" t="s">
        <v>36</v>
      </c>
      <c r="B80" s="143" t="s">
        <v>37</v>
      </c>
      <c r="C80" s="113" t="s">
        <v>38</v>
      </c>
      <c r="D80" s="144">
        <v>102000</v>
      </c>
      <c r="E80" s="114">
        <v>93195.72</v>
      </c>
      <c r="F80" s="115">
        <v>-7000</v>
      </c>
      <c r="G80" s="105">
        <f t="shared" si="4"/>
        <v>95000</v>
      </c>
      <c r="H80" s="193"/>
    </row>
    <row r="81" spans="1:8" s="167" customFormat="1" ht="12.75" hidden="1">
      <c r="A81" s="113" t="s">
        <v>39</v>
      </c>
      <c r="B81" s="143" t="s">
        <v>40</v>
      </c>
      <c r="C81" s="113" t="s">
        <v>41</v>
      </c>
      <c r="D81" s="144">
        <v>34800</v>
      </c>
      <c r="E81" s="114">
        <v>34770</v>
      </c>
      <c r="F81" s="115">
        <v>0</v>
      </c>
      <c r="G81" s="105">
        <f t="shared" si="4"/>
        <v>34800</v>
      </c>
      <c r="H81" s="193"/>
    </row>
    <row r="82" spans="1:7" ht="12.75" customHeight="1">
      <c r="A82" s="110" t="s">
        <v>42</v>
      </c>
      <c r="B82" s="141"/>
      <c r="C82" s="110" t="s">
        <v>43</v>
      </c>
      <c r="D82" s="142">
        <v>770000</v>
      </c>
      <c r="E82" s="111">
        <v>649711.94</v>
      </c>
      <c r="F82" s="112">
        <v>0</v>
      </c>
      <c r="G82" s="99">
        <f t="shared" si="4"/>
        <v>770000</v>
      </c>
    </row>
    <row r="83" spans="1:7" ht="0.75" customHeight="1" hidden="1">
      <c r="A83" s="110" t="s">
        <v>44</v>
      </c>
      <c r="B83" s="141"/>
      <c r="C83" s="110" t="s">
        <v>45</v>
      </c>
      <c r="D83" s="142">
        <v>770000</v>
      </c>
      <c r="E83" s="111">
        <v>649711.94</v>
      </c>
      <c r="F83" s="112">
        <v>0</v>
      </c>
      <c r="G83" s="99">
        <f t="shared" si="4"/>
        <v>770000</v>
      </c>
    </row>
    <row r="84" spans="1:8" s="167" customFormat="1" ht="12.75" hidden="1">
      <c r="A84" s="113" t="s">
        <v>46</v>
      </c>
      <c r="B84" s="143" t="s">
        <v>47</v>
      </c>
      <c r="C84" s="113" t="s">
        <v>48</v>
      </c>
      <c r="D84" s="144">
        <v>770000</v>
      </c>
      <c r="E84" s="114">
        <v>649711.94</v>
      </c>
      <c r="F84" s="115">
        <v>0</v>
      </c>
      <c r="G84" s="105">
        <f t="shared" si="4"/>
        <v>770000</v>
      </c>
      <c r="H84" s="193"/>
    </row>
    <row r="85" spans="1:7" ht="12.75" customHeight="1">
      <c r="A85" s="181" t="s">
        <v>49</v>
      </c>
      <c r="B85" s="182"/>
      <c r="C85" s="183"/>
      <c r="D85" s="148">
        <v>3000</v>
      </c>
      <c r="E85" s="94">
        <v>264.46</v>
      </c>
      <c r="F85" s="109">
        <v>-2000</v>
      </c>
      <c r="G85" s="93">
        <f t="shared" si="4"/>
        <v>1000</v>
      </c>
    </row>
    <row r="86" spans="1:7" ht="12.75">
      <c r="A86" s="110" t="s">
        <v>16</v>
      </c>
      <c r="B86" s="141"/>
      <c r="C86" s="110" t="s">
        <v>17</v>
      </c>
      <c r="D86" s="142">
        <v>3000</v>
      </c>
      <c r="E86" s="111">
        <v>264.46</v>
      </c>
      <c r="F86" s="100">
        <v>-2000</v>
      </c>
      <c r="G86" s="99">
        <f t="shared" si="4"/>
        <v>1000</v>
      </c>
    </row>
    <row r="87" spans="1:7" ht="12.75">
      <c r="A87" s="110" t="s">
        <v>50</v>
      </c>
      <c r="B87" s="141"/>
      <c r="C87" s="110" t="s">
        <v>51</v>
      </c>
      <c r="D87" s="142">
        <v>3000</v>
      </c>
      <c r="E87" s="111">
        <v>264.46</v>
      </c>
      <c r="F87" s="100">
        <v>-2000</v>
      </c>
      <c r="G87" s="99">
        <f t="shared" si="4"/>
        <v>1000</v>
      </c>
    </row>
    <row r="88" spans="1:7" ht="12.75">
      <c r="A88" s="110" t="s">
        <v>52</v>
      </c>
      <c r="B88" s="141"/>
      <c r="C88" s="110" t="s">
        <v>53</v>
      </c>
      <c r="D88" s="142">
        <v>3000</v>
      </c>
      <c r="E88" s="111">
        <v>264.46</v>
      </c>
      <c r="F88" s="100">
        <v>-2000</v>
      </c>
      <c r="G88" s="99">
        <f t="shared" si="4"/>
        <v>1000</v>
      </c>
    </row>
    <row r="89" spans="1:7" ht="12.75" customHeight="1" hidden="1">
      <c r="A89" s="110" t="s">
        <v>54</v>
      </c>
      <c r="B89" s="141"/>
      <c r="C89" s="110" t="s">
        <v>55</v>
      </c>
      <c r="D89" s="142">
        <v>3000</v>
      </c>
      <c r="E89" s="111">
        <v>264.46</v>
      </c>
      <c r="F89" s="100">
        <v>-2000</v>
      </c>
      <c r="G89" s="99">
        <f t="shared" si="4"/>
        <v>1000</v>
      </c>
    </row>
    <row r="90" spans="1:8" s="167" customFormat="1" ht="12.75" hidden="1">
      <c r="A90" s="113" t="s">
        <v>56</v>
      </c>
      <c r="B90" s="143" t="s">
        <v>57</v>
      </c>
      <c r="C90" s="113" t="s">
        <v>58</v>
      </c>
      <c r="D90" s="144">
        <v>3000</v>
      </c>
      <c r="E90" s="114">
        <v>264.46</v>
      </c>
      <c r="F90" s="115">
        <v>-2000</v>
      </c>
      <c r="G90" s="105">
        <f t="shared" si="4"/>
        <v>1000</v>
      </c>
      <c r="H90" s="193"/>
    </row>
    <row r="91" spans="1:7" ht="12.75" customHeight="1">
      <c r="A91" s="181" t="s">
        <v>59</v>
      </c>
      <c r="B91" s="182"/>
      <c r="C91" s="183"/>
      <c r="D91" s="148">
        <v>1748600</v>
      </c>
      <c r="E91" s="94">
        <v>768288.12</v>
      </c>
      <c r="F91" s="109">
        <f>SUM(F92)</f>
        <v>-196000</v>
      </c>
      <c r="G91" s="93">
        <f t="shared" si="4"/>
        <v>1552600</v>
      </c>
    </row>
    <row r="92" spans="1:7" ht="12.75">
      <c r="A92" s="110" t="s">
        <v>16</v>
      </c>
      <c r="B92" s="141"/>
      <c r="C92" s="110" t="s">
        <v>17</v>
      </c>
      <c r="D92" s="142">
        <v>1748600</v>
      </c>
      <c r="E92" s="111">
        <v>768288.12</v>
      </c>
      <c r="F92" s="112">
        <f>SUM(F93+F105+F190)</f>
        <v>-196000</v>
      </c>
      <c r="G92" s="99">
        <f t="shared" si="4"/>
        <v>1552600</v>
      </c>
    </row>
    <row r="93" spans="1:7" ht="12.75">
      <c r="A93" s="110" t="s">
        <v>18</v>
      </c>
      <c r="B93" s="141"/>
      <c r="C93" s="110" t="s">
        <v>19</v>
      </c>
      <c r="D93" s="142">
        <v>716450</v>
      </c>
      <c r="E93" s="111">
        <v>403910.07</v>
      </c>
      <c r="F93" s="112">
        <f>SUM(F94+F97+F102)</f>
        <v>-41600</v>
      </c>
      <c r="G93" s="99">
        <f t="shared" si="4"/>
        <v>674850</v>
      </c>
    </row>
    <row r="94" spans="1:7" ht="12.75">
      <c r="A94" s="110" t="s">
        <v>20</v>
      </c>
      <c r="B94" s="141"/>
      <c r="C94" s="110" t="s">
        <v>21</v>
      </c>
      <c r="D94" s="142">
        <v>505000</v>
      </c>
      <c r="E94" s="111">
        <v>248310</v>
      </c>
      <c r="F94" s="112">
        <f>SUM(F95)</f>
        <v>0</v>
      </c>
      <c r="G94" s="99">
        <f t="shared" si="4"/>
        <v>505000</v>
      </c>
    </row>
    <row r="95" spans="1:7" ht="12.75" customHeight="1" hidden="1">
      <c r="A95" s="110" t="s">
        <v>22</v>
      </c>
      <c r="B95" s="141"/>
      <c r="C95" s="110" t="s">
        <v>23</v>
      </c>
      <c r="D95" s="142">
        <v>505000</v>
      </c>
      <c r="E95" s="111">
        <v>248310</v>
      </c>
      <c r="F95" s="112">
        <f>SUM(F96)</f>
        <v>0</v>
      </c>
      <c r="G95" s="99">
        <f t="shared" si="4"/>
        <v>505000</v>
      </c>
    </row>
    <row r="96" spans="1:8" s="167" customFormat="1" ht="12.75" hidden="1">
      <c r="A96" s="113" t="s">
        <v>24</v>
      </c>
      <c r="B96" s="143" t="s">
        <v>60</v>
      </c>
      <c r="C96" s="113" t="s">
        <v>26</v>
      </c>
      <c r="D96" s="144">
        <v>505000</v>
      </c>
      <c r="E96" s="114">
        <v>248310.07</v>
      </c>
      <c r="F96" s="115">
        <v>0</v>
      </c>
      <c r="G96" s="105">
        <f t="shared" si="4"/>
        <v>505000</v>
      </c>
      <c r="H96" s="193"/>
    </row>
    <row r="97" spans="1:7" ht="12.75">
      <c r="A97" s="110" t="s">
        <v>27</v>
      </c>
      <c r="B97" s="141"/>
      <c r="C97" s="110" t="s">
        <v>28</v>
      </c>
      <c r="D97" s="142">
        <v>131450</v>
      </c>
      <c r="E97" s="111">
        <v>155600</v>
      </c>
      <c r="F97" s="112">
        <f>SUM(F98)</f>
        <v>-39600</v>
      </c>
      <c r="G97" s="99">
        <f t="shared" si="4"/>
        <v>91850</v>
      </c>
    </row>
    <row r="98" spans="1:7" ht="12.75" hidden="1">
      <c r="A98" s="110" t="s">
        <v>29</v>
      </c>
      <c r="B98" s="141"/>
      <c r="C98" s="110" t="s">
        <v>28</v>
      </c>
      <c r="D98" s="142">
        <v>131450</v>
      </c>
      <c r="E98" s="111">
        <v>14635.39</v>
      </c>
      <c r="F98" s="112">
        <f>SUM(F99:F101)</f>
        <v>-39600</v>
      </c>
      <c r="G98" s="99">
        <f t="shared" si="4"/>
        <v>91850</v>
      </c>
    </row>
    <row r="99" spans="1:8" s="167" customFormat="1" ht="12.75" hidden="1">
      <c r="A99" s="113" t="s">
        <v>30</v>
      </c>
      <c r="B99" s="143" t="s">
        <v>61</v>
      </c>
      <c r="C99" s="113" t="s">
        <v>32</v>
      </c>
      <c r="D99" s="144">
        <v>99000</v>
      </c>
      <c r="E99" s="114">
        <v>14635.39</v>
      </c>
      <c r="F99" s="115">
        <v>-32000</v>
      </c>
      <c r="G99" s="105">
        <f t="shared" si="4"/>
        <v>67000</v>
      </c>
      <c r="H99" s="193"/>
    </row>
    <row r="100" spans="1:8" s="167" customFormat="1" ht="12.75" hidden="1">
      <c r="A100" s="113" t="s">
        <v>62</v>
      </c>
      <c r="B100" s="143" t="s">
        <v>63</v>
      </c>
      <c r="C100" s="113" t="s">
        <v>64</v>
      </c>
      <c r="D100" s="144">
        <v>13200</v>
      </c>
      <c r="E100" s="114">
        <v>0</v>
      </c>
      <c r="F100" s="115">
        <v>11650</v>
      </c>
      <c r="G100" s="105">
        <f t="shared" si="4"/>
        <v>24850</v>
      </c>
      <c r="H100" s="193"/>
    </row>
    <row r="101" spans="1:8" s="167" customFormat="1" ht="12.75" hidden="1">
      <c r="A101" s="113" t="s">
        <v>65</v>
      </c>
      <c r="B101" s="143" t="s">
        <v>66</v>
      </c>
      <c r="C101" s="113" t="s">
        <v>67</v>
      </c>
      <c r="D101" s="144">
        <v>19250</v>
      </c>
      <c r="E101" s="114">
        <v>0</v>
      </c>
      <c r="F101" s="115">
        <v>-19250</v>
      </c>
      <c r="G101" s="105">
        <f t="shared" si="4"/>
        <v>0</v>
      </c>
      <c r="H101" s="193"/>
    </row>
    <row r="102" spans="1:7" ht="12.75">
      <c r="A102" s="110" t="s">
        <v>42</v>
      </c>
      <c r="B102" s="141"/>
      <c r="C102" s="110" t="s">
        <v>43</v>
      </c>
      <c r="D102" s="142">
        <v>80000</v>
      </c>
      <c r="E102" s="111">
        <v>41600</v>
      </c>
      <c r="F102" s="112">
        <f>SUM(F103)</f>
        <v>-2000</v>
      </c>
      <c r="G102" s="99">
        <f t="shared" si="4"/>
        <v>78000</v>
      </c>
    </row>
    <row r="103" spans="1:7" ht="12.75" hidden="1">
      <c r="A103" s="110" t="s">
        <v>44</v>
      </c>
      <c r="B103" s="141"/>
      <c r="C103" s="110" t="s">
        <v>45</v>
      </c>
      <c r="D103" s="142">
        <v>80000</v>
      </c>
      <c r="E103" s="111">
        <v>41600</v>
      </c>
      <c r="F103" s="112">
        <f>SUM(F104)</f>
        <v>-2000</v>
      </c>
      <c r="G103" s="99">
        <f t="shared" si="4"/>
        <v>78000</v>
      </c>
    </row>
    <row r="104" spans="1:8" s="167" customFormat="1" ht="12.75" hidden="1">
      <c r="A104" s="113" t="s">
        <v>46</v>
      </c>
      <c r="B104" s="143" t="s">
        <v>68</v>
      </c>
      <c r="C104" s="113" t="s">
        <v>48</v>
      </c>
      <c r="D104" s="144">
        <v>80000</v>
      </c>
      <c r="E104" s="114">
        <v>41600</v>
      </c>
      <c r="F104" s="115">
        <v>-2000</v>
      </c>
      <c r="G104" s="105">
        <f t="shared" si="4"/>
        <v>78000</v>
      </c>
      <c r="H104" s="193">
        <v>36000</v>
      </c>
    </row>
    <row r="105" spans="1:7" ht="12.75">
      <c r="A105" s="110" t="s">
        <v>50</v>
      </c>
      <c r="B105" s="141"/>
      <c r="C105" s="110" t="s">
        <v>51</v>
      </c>
      <c r="D105" s="142">
        <v>1030950</v>
      </c>
      <c r="E105" s="111">
        <v>613506.81</v>
      </c>
      <c r="F105" s="112">
        <f>SUM(F106+F118+F140+F173)</f>
        <v>-154400</v>
      </c>
      <c r="G105" s="99">
        <f t="shared" si="4"/>
        <v>876550</v>
      </c>
    </row>
    <row r="106" spans="1:7" ht="12.75" customHeight="1">
      <c r="A106" s="110" t="s">
        <v>69</v>
      </c>
      <c r="B106" s="141"/>
      <c r="C106" s="110" t="s">
        <v>70</v>
      </c>
      <c r="D106" s="142">
        <v>190350</v>
      </c>
      <c r="E106" s="111">
        <v>120101</v>
      </c>
      <c r="F106" s="112">
        <f>SUM(F107+F111+F113+F116)</f>
        <v>-18350</v>
      </c>
      <c r="G106" s="99">
        <f t="shared" si="4"/>
        <v>172000</v>
      </c>
    </row>
    <row r="107" spans="1:7" ht="1.5" customHeight="1" hidden="1">
      <c r="A107" s="110" t="s">
        <v>71</v>
      </c>
      <c r="B107" s="141"/>
      <c r="C107" s="110" t="s">
        <v>72</v>
      </c>
      <c r="D107" s="142">
        <v>13900</v>
      </c>
      <c r="E107" s="111">
        <v>1025</v>
      </c>
      <c r="F107" s="112">
        <f>SUM(F108:F110)</f>
        <v>-12800</v>
      </c>
      <c r="G107" s="99">
        <f t="shared" si="4"/>
        <v>1100</v>
      </c>
    </row>
    <row r="108" spans="1:8" s="167" customFormat="1" ht="12.75" hidden="1">
      <c r="A108" s="113" t="s">
        <v>73</v>
      </c>
      <c r="B108" s="143" t="s">
        <v>74</v>
      </c>
      <c r="C108" s="113" t="s">
        <v>75</v>
      </c>
      <c r="D108" s="144">
        <v>4200</v>
      </c>
      <c r="E108" s="114">
        <v>425</v>
      </c>
      <c r="F108" s="115">
        <v>-3700</v>
      </c>
      <c r="G108" s="105">
        <f t="shared" si="4"/>
        <v>500</v>
      </c>
      <c r="H108" s="193"/>
    </row>
    <row r="109" spans="1:8" s="167" customFormat="1" ht="12.75" hidden="1">
      <c r="A109" s="113" t="s">
        <v>76</v>
      </c>
      <c r="B109" s="143" t="s">
        <v>77</v>
      </c>
      <c r="C109" s="113" t="s">
        <v>78</v>
      </c>
      <c r="D109" s="144">
        <v>3000</v>
      </c>
      <c r="E109" s="114">
        <v>0</v>
      </c>
      <c r="F109" s="115">
        <v>-3000</v>
      </c>
      <c r="G109" s="105">
        <f t="shared" si="4"/>
        <v>0</v>
      </c>
      <c r="H109" s="193"/>
    </row>
    <row r="110" spans="1:8" s="167" customFormat="1" ht="12.75" hidden="1">
      <c r="A110" s="113" t="s">
        <v>79</v>
      </c>
      <c r="B110" s="143" t="s">
        <v>80</v>
      </c>
      <c r="C110" s="113" t="s">
        <v>81</v>
      </c>
      <c r="D110" s="144">
        <v>6700</v>
      </c>
      <c r="E110" s="114">
        <v>600</v>
      </c>
      <c r="F110" s="115">
        <v>-6100</v>
      </c>
      <c r="G110" s="105">
        <f t="shared" si="4"/>
        <v>600</v>
      </c>
      <c r="H110" s="193"/>
    </row>
    <row r="111" spans="1:7" ht="12.75" hidden="1">
      <c r="A111" s="110" t="s">
        <v>82</v>
      </c>
      <c r="B111" s="141"/>
      <c r="C111" s="110" t="s">
        <v>83</v>
      </c>
      <c r="D111" s="142">
        <v>165500</v>
      </c>
      <c r="E111" s="111">
        <v>109701</v>
      </c>
      <c r="F111" s="112">
        <f>SUM(F112)</f>
        <v>-24000</v>
      </c>
      <c r="G111" s="99">
        <f t="shared" si="4"/>
        <v>141500</v>
      </c>
    </row>
    <row r="112" spans="1:8" s="167" customFormat="1" ht="12.75" hidden="1">
      <c r="A112" s="113" t="s">
        <v>84</v>
      </c>
      <c r="B112" s="143" t="s">
        <v>85</v>
      </c>
      <c r="C112" s="113" t="s">
        <v>86</v>
      </c>
      <c r="D112" s="144">
        <v>165500</v>
      </c>
      <c r="E112" s="114">
        <v>109701</v>
      </c>
      <c r="F112" s="115">
        <v>-24000</v>
      </c>
      <c r="G112" s="105">
        <f t="shared" si="4"/>
        <v>141500</v>
      </c>
      <c r="H112" s="193"/>
    </row>
    <row r="113" spans="1:7" ht="12.75" hidden="1">
      <c r="A113" s="110" t="s">
        <v>87</v>
      </c>
      <c r="B113" s="141"/>
      <c r="C113" s="110" t="s">
        <v>88</v>
      </c>
      <c r="D113" s="142">
        <v>9750</v>
      </c>
      <c r="E113" s="111">
        <v>9375</v>
      </c>
      <c r="F113" s="112">
        <f>SUM(F114+F115)</f>
        <v>19650</v>
      </c>
      <c r="G113" s="99">
        <f t="shared" si="4"/>
        <v>29400</v>
      </c>
    </row>
    <row r="114" spans="1:8" s="167" customFormat="1" ht="12.75" hidden="1">
      <c r="A114" s="113" t="s">
        <v>89</v>
      </c>
      <c r="B114" s="143" t="s">
        <v>90</v>
      </c>
      <c r="C114" s="113" t="s">
        <v>91</v>
      </c>
      <c r="D114" s="144">
        <v>4500</v>
      </c>
      <c r="E114" s="114">
        <v>3575</v>
      </c>
      <c r="F114" s="115">
        <v>-900</v>
      </c>
      <c r="G114" s="105">
        <f t="shared" si="4"/>
        <v>3600</v>
      </c>
      <c r="H114" s="193"/>
    </row>
    <row r="115" spans="1:8" s="167" customFormat="1" ht="12.75" hidden="1">
      <c r="A115" s="113" t="s">
        <v>92</v>
      </c>
      <c r="B115" s="143" t="s">
        <v>93</v>
      </c>
      <c r="C115" s="113" t="s">
        <v>94</v>
      </c>
      <c r="D115" s="144">
        <v>5250</v>
      </c>
      <c r="E115" s="114">
        <v>5800</v>
      </c>
      <c r="F115" s="115">
        <v>20550</v>
      </c>
      <c r="G115" s="105">
        <f t="shared" si="4"/>
        <v>25800</v>
      </c>
      <c r="H115" s="193" t="s">
        <v>455</v>
      </c>
    </row>
    <row r="116" spans="1:7" ht="12.75" hidden="1">
      <c r="A116" s="110" t="s">
        <v>95</v>
      </c>
      <c r="B116" s="141"/>
      <c r="C116" s="110" t="s">
        <v>96</v>
      </c>
      <c r="D116" s="142">
        <v>1200</v>
      </c>
      <c r="E116" s="111">
        <v>0</v>
      </c>
      <c r="F116" s="112">
        <v>-1200</v>
      </c>
      <c r="G116" s="99">
        <f t="shared" si="4"/>
        <v>0</v>
      </c>
    </row>
    <row r="117" spans="1:8" s="167" customFormat="1" ht="25.5" hidden="1">
      <c r="A117" s="113" t="s">
        <v>97</v>
      </c>
      <c r="B117" s="143" t="s">
        <v>98</v>
      </c>
      <c r="C117" s="113" t="s">
        <v>99</v>
      </c>
      <c r="D117" s="144">
        <v>1200</v>
      </c>
      <c r="E117" s="114">
        <v>0</v>
      </c>
      <c r="F117" s="115">
        <v>-1200</v>
      </c>
      <c r="G117" s="105">
        <f t="shared" si="4"/>
        <v>0</v>
      </c>
      <c r="H117" s="193"/>
    </row>
    <row r="118" spans="1:7" ht="12.75">
      <c r="A118" s="110" t="s">
        <v>52</v>
      </c>
      <c r="B118" s="141"/>
      <c r="C118" s="110" t="s">
        <v>53</v>
      </c>
      <c r="D118" s="142">
        <v>550600</v>
      </c>
      <c r="E118" s="111">
        <v>339393.1</v>
      </c>
      <c r="F118" s="112">
        <f>SUM(F119+F125+F128+F132+F136+F138)</f>
        <v>-104200</v>
      </c>
      <c r="G118" s="99">
        <f t="shared" si="4"/>
        <v>446400</v>
      </c>
    </row>
    <row r="119" spans="1:7" ht="1.5" customHeight="1" hidden="1">
      <c r="A119" s="110" t="s">
        <v>54</v>
      </c>
      <c r="B119" s="141"/>
      <c r="C119" s="110" t="s">
        <v>55</v>
      </c>
      <c r="D119" s="142">
        <v>72600</v>
      </c>
      <c r="E119" s="111">
        <v>32627.32</v>
      </c>
      <c r="F119" s="112">
        <f>SUM(F120:F124)</f>
        <v>-14900</v>
      </c>
      <c r="G119" s="99">
        <f t="shared" si="4"/>
        <v>57700</v>
      </c>
    </row>
    <row r="120" spans="1:8" s="167" customFormat="1" ht="12.75" hidden="1">
      <c r="A120" s="113" t="s">
        <v>100</v>
      </c>
      <c r="B120" s="143" t="s">
        <v>101</v>
      </c>
      <c r="C120" s="113" t="s">
        <v>102</v>
      </c>
      <c r="D120" s="144">
        <v>6000</v>
      </c>
      <c r="E120" s="114">
        <v>5424</v>
      </c>
      <c r="F120" s="115">
        <v>1000</v>
      </c>
      <c r="G120" s="105">
        <f t="shared" si="4"/>
        <v>7000</v>
      </c>
      <c r="H120" s="193"/>
    </row>
    <row r="121" spans="1:8" s="167" customFormat="1" ht="12.75" hidden="1">
      <c r="A121" s="113" t="s">
        <v>103</v>
      </c>
      <c r="B121" s="143" t="s">
        <v>104</v>
      </c>
      <c r="C121" s="113" t="s">
        <v>105</v>
      </c>
      <c r="D121" s="144">
        <v>3000</v>
      </c>
      <c r="E121" s="114">
        <v>1794.52</v>
      </c>
      <c r="F121" s="115">
        <v>0</v>
      </c>
      <c r="G121" s="105">
        <f t="shared" si="4"/>
        <v>3000</v>
      </c>
      <c r="H121" s="193"/>
    </row>
    <row r="122" spans="1:8" s="167" customFormat="1" ht="12.75" hidden="1">
      <c r="A122" s="113" t="s">
        <v>56</v>
      </c>
      <c r="B122" s="143" t="s">
        <v>106</v>
      </c>
      <c r="C122" s="113" t="s">
        <v>58</v>
      </c>
      <c r="D122" s="144">
        <v>47000</v>
      </c>
      <c r="E122" s="114">
        <v>21641.61</v>
      </c>
      <c r="F122" s="115">
        <v>-8800</v>
      </c>
      <c r="G122" s="105">
        <f t="shared" si="4"/>
        <v>38200</v>
      </c>
      <c r="H122" s="193" t="s">
        <v>449</v>
      </c>
    </row>
    <row r="123" spans="1:8" s="167" customFormat="1" ht="12.75" hidden="1">
      <c r="A123" s="113" t="s">
        <v>107</v>
      </c>
      <c r="B123" s="143" t="s">
        <v>108</v>
      </c>
      <c r="C123" s="113" t="s">
        <v>109</v>
      </c>
      <c r="D123" s="144">
        <v>13600</v>
      </c>
      <c r="E123" s="114">
        <v>4396.67</v>
      </c>
      <c r="F123" s="115">
        <v>-6200</v>
      </c>
      <c r="G123" s="105">
        <f t="shared" si="4"/>
        <v>7400</v>
      </c>
      <c r="H123" s="193" t="s">
        <v>448</v>
      </c>
    </row>
    <row r="124" spans="1:8" s="167" customFormat="1" ht="12.75" hidden="1">
      <c r="A124" s="113" t="s">
        <v>110</v>
      </c>
      <c r="B124" s="143" t="s">
        <v>111</v>
      </c>
      <c r="C124" s="113" t="s">
        <v>112</v>
      </c>
      <c r="D124" s="144">
        <v>3000</v>
      </c>
      <c r="E124" s="114">
        <v>1558.74</v>
      </c>
      <c r="F124" s="115">
        <v>-900</v>
      </c>
      <c r="G124" s="105">
        <f t="shared" si="4"/>
        <v>2100</v>
      </c>
      <c r="H124" s="193" t="s">
        <v>450</v>
      </c>
    </row>
    <row r="125" spans="1:7" ht="12.75" hidden="1">
      <c r="A125" s="110" t="s">
        <v>113</v>
      </c>
      <c r="B125" s="141"/>
      <c r="C125" s="110" t="s">
        <v>114</v>
      </c>
      <c r="D125" s="142">
        <v>267000</v>
      </c>
      <c r="E125" s="111">
        <v>164656.77</v>
      </c>
      <c r="F125" s="112">
        <f>SUM(F126+F127)</f>
        <v>-58000</v>
      </c>
      <c r="G125" s="99">
        <f t="shared" si="4"/>
        <v>209000</v>
      </c>
    </row>
    <row r="126" spans="1:8" s="167" customFormat="1" ht="12.75" hidden="1">
      <c r="A126" s="113" t="s">
        <v>115</v>
      </c>
      <c r="B126" s="143" t="s">
        <v>116</v>
      </c>
      <c r="C126" s="113" t="s">
        <v>117</v>
      </c>
      <c r="D126" s="144">
        <v>22000</v>
      </c>
      <c r="E126" s="114">
        <v>19228.71</v>
      </c>
      <c r="F126" s="115">
        <v>0</v>
      </c>
      <c r="G126" s="105">
        <f t="shared" si="4"/>
        <v>22000</v>
      </c>
      <c r="H126" s="193"/>
    </row>
    <row r="127" spans="1:8" s="167" customFormat="1" ht="12.75" hidden="1">
      <c r="A127" s="113" t="s">
        <v>118</v>
      </c>
      <c r="B127" s="143" t="s">
        <v>119</v>
      </c>
      <c r="C127" s="113" t="s">
        <v>120</v>
      </c>
      <c r="D127" s="144">
        <v>245000</v>
      </c>
      <c r="E127" s="114">
        <v>101414.48</v>
      </c>
      <c r="F127" s="115">
        <v>-58000</v>
      </c>
      <c r="G127" s="105">
        <f t="shared" si="4"/>
        <v>187000</v>
      </c>
      <c r="H127" s="193" t="s">
        <v>444</v>
      </c>
    </row>
    <row r="128" spans="1:7" ht="12.75" hidden="1">
      <c r="A128" s="110" t="s">
        <v>121</v>
      </c>
      <c r="B128" s="141"/>
      <c r="C128" s="110" t="s">
        <v>122</v>
      </c>
      <c r="D128" s="142">
        <v>156800</v>
      </c>
      <c r="E128" s="111">
        <v>89704.16</v>
      </c>
      <c r="F128" s="112">
        <f>SUM(F129:F131)</f>
        <v>-7300</v>
      </c>
      <c r="G128" s="99">
        <f t="shared" si="4"/>
        <v>149500</v>
      </c>
    </row>
    <row r="129" spans="1:8" s="167" customFormat="1" ht="12.75" hidden="1">
      <c r="A129" s="113" t="s">
        <v>123</v>
      </c>
      <c r="B129" s="143" t="s">
        <v>124</v>
      </c>
      <c r="C129" s="113" t="s">
        <v>125</v>
      </c>
      <c r="D129" s="144">
        <v>70000</v>
      </c>
      <c r="E129" s="114">
        <v>51670.5</v>
      </c>
      <c r="F129" s="115">
        <v>0</v>
      </c>
      <c r="G129" s="105">
        <f t="shared" si="4"/>
        <v>70000</v>
      </c>
      <c r="H129" s="193" t="s">
        <v>442</v>
      </c>
    </row>
    <row r="130" spans="1:8" s="167" customFormat="1" ht="12.75" hidden="1">
      <c r="A130" s="113" t="s">
        <v>126</v>
      </c>
      <c r="B130" s="143" t="s">
        <v>127</v>
      </c>
      <c r="C130" s="113" t="s">
        <v>128</v>
      </c>
      <c r="D130" s="144">
        <v>80000</v>
      </c>
      <c r="E130" s="114">
        <v>41677.94</v>
      </c>
      <c r="F130" s="115">
        <v>-5000</v>
      </c>
      <c r="G130" s="105">
        <f t="shared" si="4"/>
        <v>75000</v>
      </c>
      <c r="H130" s="193" t="s">
        <v>441</v>
      </c>
    </row>
    <row r="131" spans="1:8" s="167" customFormat="1" ht="12.75" hidden="1">
      <c r="A131" s="113" t="s">
        <v>129</v>
      </c>
      <c r="B131" s="143" t="s">
        <v>130</v>
      </c>
      <c r="C131" s="113" t="s">
        <v>131</v>
      </c>
      <c r="D131" s="144">
        <v>6800</v>
      </c>
      <c r="E131" s="114">
        <v>2881.84</v>
      </c>
      <c r="F131" s="115">
        <v>-2300</v>
      </c>
      <c r="G131" s="105">
        <f t="shared" si="4"/>
        <v>4500</v>
      </c>
      <c r="H131" s="193" t="s">
        <v>446</v>
      </c>
    </row>
    <row r="132" spans="1:7" ht="12.75" hidden="1">
      <c r="A132" s="110" t="s">
        <v>132</v>
      </c>
      <c r="B132" s="141"/>
      <c r="C132" s="110" t="s">
        <v>133</v>
      </c>
      <c r="D132" s="142">
        <v>9700</v>
      </c>
      <c r="E132" s="111">
        <v>5517.33</v>
      </c>
      <c r="F132" s="112">
        <f>SUM(F133+F134+F135)</f>
        <v>-2000</v>
      </c>
      <c r="G132" s="99">
        <f t="shared" si="4"/>
        <v>7700</v>
      </c>
    </row>
    <row r="133" spans="1:8" s="167" customFormat="1" ht="12.75" hidden="1">
      <c r="A133" s="113" t="s">
        <v>134</v>
      </c>
      <c r="B133" s="143" t="s">
        <v>135</v>
      </c>
      <c r="C133" s="113" t="s">
        <v>136</v>
      </c>
      <c r="D133" s="144">
        <v>7500</v>
      </c>
      <c r="E133" s="114">
        <v>3401.27</v>
      </c>
      <c r="F133" s="115">
        <v>-2700</v>
      </c>
      <c r="G133" s="105">
        <f t="shared" si="4"/>
        <v>4800</v>
      </c>
      <c r="H133" s="193" t="s">
        <v>447</v>
      </c>
    </row>
    <row r="134" spans="1:8" s="167" customFormat="1" ht="12.75" hidden="1">
      <c r="A134" s="113" t="s">
        <v>137</v>
      </c>
      <c r="B134" s="143" t="s">
        <v>138</v>
      </c>
      <c r="C134" s="113" t="s">
        <v>139</v>
      </c>
      <c r="D134" s="144">
        <v>2000</v>
      </c>
      <c r="E134" s="114">
        <v>2116.06</v>
      </c>
      <c r="F134" s="115">
        <v>700</v>
      </c>
      <c r="G134" s="105">
        <f aca="true" t="shared" si="5" ref="G134:G197">SUM(D134+F134)</f>
        <v>2700</v>
      </c>
      <c r="H134" s="193" t="s">
        <v>445</v>
      </c>
    </row>
    <row r="135" spans="1:8" s="167" customFormat="1" ht="12.75" hidden="1">
      <c r="A135" s="113" t="s">
        <v>140</v>
      </c>
      <c r="B135" s="143" t="s">
        <v>141</v>
      </c>
      <c r="C135" s="113" t="s">
        <v>142</v>
      </c>
      <c r="D135" s="144">
        <v>200</v>
      </c>
      <c r="E135" s="114">
        <v>0</v>
      </c>
      <c r="F135" s="115">
        <v>0</v>
      </c>
      <c r="G135" s="105">
        <f t="shared" si="5"/>
        <v>200</v>
      </c>
      <c r="H135" s="193"/>
    </row>
    <row r="136" spans="1:7" ht="12.75" hidden="1">
      <c r="A136" s="110" t="s">
        <v>143</v>
      </c>
      <c r="B136" s="141"/>
      <c r="C136" s="110" t="s">
        <v>144</v>
      </c>
      <c r="D136" s="142">
        <v>28300</v>
      </c>
      <c r="E136" s="111">
        <v>6212.48</v>
      </c>
      <c r="F136" s="112">
        <f>SUM(F137)</f>
        <v>-22000</v>
      </c>
      <c r="G136" s="99">
        <f t="shared" si="5"/>
        <v>6300</v>
      </c>
    </row>
    <row r="137" spans="1:8" s="167" customFormat="1" ht="12.75" hidden="1">
      <c r="A137" s="113" t="s">
        <v>145</v>
      </c>
      <c r="B137" s="143" t="s">
        <v>146</v>
      </c>
      <c r="C137" s="113" t="s">
        <v>147</v>
      </c>
      <c r="D137" s="144">
        <v>28300</v>
      </c>
      <c r="E137" s="114">
        <v>6212.48</v>
      </c>
      <c r="F137" s="115">
        <v>-22000</v>
      </c>
      <c r="G137" s="105">
        <f t="shared" si="5"/>
        <v>6300</v>
      </c>
      <c r="H137" s="193"/>
    </row>
    <row r="138" spans="1:7" ht="12.75" hidden="1">
      <c r="A138" s="110" t="s">
        <v>148</v>
      </c>
      <c r="B138" s="141"/>
      <c r="C138" s="110" t="s">
        <v>149</v>
      </c>
      <c r="D138" s="142">
        <v>16200</v>
      </c>
      <c r="E138" s="111">
        <v>0</v>
      </c>
      <c r="F138" s="112">
        <v>0</v>
      </c>
      <c r="G138" s="99">
        <f t="shared" si="5"/>
        <v>16200</v>
      </c>
    </row>
    <row r="139" spans="1:8" s="167" customFormat="1" ht="12.75" hidden="1">
      <c r="A139" s="113" t="s">
        <v>150</v>
      </c>
      <c r="B139" s="143" t="s">
        <v>151</v>
      </c>
      <c r="C139" s="113" t="s">
        <v>152</v>
      </c>
      <c r="D139" s="144">
        <v>16200</v>
      </c>
      <c r="E139" s="114">
        <v>0</v>
      </c>
      <c r="F139" s="115">
        <v>0</v>
      </c>
      <c r="G139" s="105">
        <f t="shared" si="5"/>
        <v>16200</v>
      </c>
      <c r="H139" s="193"/>
    </row>
    <row r="140" spans="1:7" ht="12.75">
      <c r="A140" s="110" t="s">
        <v>153</v>
      </c>
      <c r="B140" s="141"/>
      <c r="C140" s="110" t="s">
        <v>154</v>
      </c>
      <c r="D140" s="142">
        <v>224020</v>
      </c>
      <c r="E140" s="111">
        <v>149607.15</v>
      </c>
      <c r="F140" s="112">
        <f>SUM(F141+F144+F149+F151+F158+F160+F163+F166+F168)</f>
        <v>-23600</v>
      </c>
      <c r="G140" s="99">
        <f t="shared" si="5"/>
        <v>200420</v>
      </c>
    </row>
    <row r="141" spans="1:7" ht="0.75" customHeight="1" hidden="1">
      <c r="A141" s="110" t="s">
        <v>155</v>
      </c>
      <c r="B141" s="141"/>
      <c r="C141" s="110" t="s">
        <v>156</v>
      </c>
      <c r="D141" s="142">
        <v>9700</v>
      </c>
      <c r="E141" s="111">
        <v>6545.26</v>
      </c>
      <c r="F141" s="112">
        <v>0</v>
      </c>
      <c r="G141" s="99">
        <f t="shared" si="5"/>
        <v>9700</v>
      </c>
    </row>
    <row r="142" spans="1:8" s="167" customFormat="1" ht="12.75" hidden="1">
      <c r="A142" s="113" t="s">
        <v>157</v>
      </c>
      <c r="B142" s="143" t="s">
        <v>158</v>
      </c>
      <c r="C142" s="113" t="s">
        <v>159</v>
      </c>
      <c r="D142" s="144">
        <v>7400</v>
      </c>
      <c r="E142" s="114">
        <v>4651.76</v>
      </c>
      <c r="F142" s="115">
        <v>0</v>
      </c>
      <c r="G142" s="105">
        <f t="shared" si="5"/>
        <v>7400</v>
      </c>
      <c r="H142" s="193"/>
    </row>
    <row r="143" spans="1:8" s="167" customFormat="1" ht="12.75" hidden="1">
      <c r="A143" s="113" t="s">
        <v>160</v>
      </c>
      <c r="B143" s="143" t="s">
        <v>161</v>
      </c>
      <c r="C143" s="113" t="s">
        <v>162</v>
      </c>
      <c r="D143" s="144">
        <v>2300</v>
      </c>
      <c r="E143" s="114">
        <v>1893.5</v>
      </c>
      <c r="F143" s="115">
        <v>0</v>
      </c>
      <c r="G143" s="105">
        <f t="shared" si="5"/>
        <v>2300</v>
      </c>
      <c r="H143" s="193"/>
    </row>
    <row r="144" spans="1:7" ht="12.75" hidden="1">
      <c r="A144" s="110" t="s">
        <v>163</v>
      </c>
      <c r="B144" s="141"/>
      <c r="C144" s="110" t="s">
        <v>164</v>
      </c>
      <c r="D144" s="142">
        <v>77020</v>
      </c>
      <c r="E144" s="111">
        <v>43638.63</v>
      </c>
      <c r="F144" s="112">
        <f>SUM(F145:F148)</f>
        <v>-9600</v>
      </c>
      <c r="G144" s="99">
        <f t="shared" si="5"/>
        <v>67420</v>
      </c>
    </row>
    <row r="145" spans="1:8" s="167" customFormat="1" ht="25.5" hidden="1">
      <c r="A145" s="113" t="s">
        <v>165</v>
      </c>
      <c r="B145" s="143" t="s">
        <v>166</v>
      </c>
      <c r="C145" s="113" t="s">
        <v>167</v>
      </c>
      <c r="D145" s="144">
        <v>46220</v>
      </c>
      <c r="E145" s="114">
        <v>8692.5</v>
      </c>
      <c r="F145" s="115">
        <v>-32000</v>
      </c>
      <c r="G145" s="105">
        <f t="shared" si="5"/>
        <v>14220</v>
      </c>
      <c r="H145" s="193"/>
    </row>
    <row r="146" spans="1:8" s="167" customFormat="1" ht="25.5" hidden="1">
      <c r="A146" s="113" t="s">
        <v>168</v>
      </c>
      <c r="B146" s="143" t="s">
        <v>169</v>
      </c>
      <c r="C146" s="113" t="s">
        <v>170</v>
      </c>
      <c r="D146" s="144">
        <v>29000</v>
      </c>
      <c r="E146" s="114">
        <v>34696.13</v>
      </c>
      <c r="F146" s="115">
        <v>23600</v>
      </c>
      <c r="G146" s="105">
        <f t="shared" si="5"/>
        <v>52600</v>
      </c>
      <c r="H146" s="193" t="s">
        <v>443</v>
      </c>
    </row>
    <row r="147" spans="1:8" s="167" customFormat="1" ht="25.5" hidden="1">
      <c r="A147" s="113" t="s">
        <v>171</v>
      </c>
      <c r="B147" s="143" t="s">
        <v>172</v>
      </c>
      <c r="C147" s="113" t="s">
        <v>173</v>
      </c>
      <c r="D147" s="144">
        <v>1500</v>
      </c>
      <c r="E147" s="114">
        <v>250</v>
      </c>
      <c r="F147" s="115">
        <v>-1200</v>
      </c>
      <c r="G147" s="105">
        <f t="shared" si="5"/>
        <v>300</v>
      </c>
      <c r="H147" s="193"/>
    </row>
    <row r="148" spans="1:8" s="167" customFormat="1" ht="12.75" hidden="1">
      <c r="A148" s="113" t="s">
        <v>174</v>
      </c>
      <c r="B148" s="143" t="s">
        <v>175</v>
      </c>
      <c r="C148" s="113" t="s">
        <v>176</v>
      </c>
      <c r="D148" s="144">
        <v>300</v>
      </c>
      <c r="E148" s="114">
        <v>0</v>
      </c>
      <c r="F148" s="115">
        <v>0</v>
      </c>
      <c r="G148" s="105">
        <f t="shared" si="5"/>
        <v>300</v>
      </c>
      <c r="H148" s="193"/>
    </row>
    <row r="149" spans="1:7" ht="12.75" hidden="1">
      <c r="A149" s="110" t="s">
        <v>177</v>
      </c>
      <c r="B149" s="141"/>
      <c r="C149" s="110" t="s">
        <v>178</v>
      </c>
      <c r="D149" s="142">
        <v>3850</v>
      </c>
      <c r="E149" s="111">
        <v>3847.72</v>
      </c>
      <c r="F149" s="112">
        <v>0</v>
      </c>
      <c r="G149" s="99">
        <f t="shared" si="5"/>
        <v>3850</v>
      </c>
    </row>
    <row r="150" spans="1:8" s="167" customFormat="1" ht="12.75" hidden="1">
      <c r="A150" s="113" t="s">
        <v>179</v>
      </c>
      <c r="B150" s="143" t="s">
        <v>180</v>
      </c>
      <c r="C150" s="113" t="s">
        <v>181</v>
      </c>
      <c r="D150" s="144">
        <v>3850</v>
      </c>
      <c r="E150" s="114">
        <v>3847.72</v>
      </c>
      <c r="F150" s="115">
        <v>0</v>
      </c>
      <c r="G150" s="105">
        <f t="shared" si="5"/>
        <v>3850</v>
      </c>
      <c r="H150" s="193"/>
    </row>
    <row r="151" spans="1:7" ht="12.75" hidden="1">
      <c r="A151" s="110" t="s">
        <v>182</v>
      </c>
      <c r="B151" s="141"/>
      <c r="C151" s="110" t="s">
        <v>183</v>
      </c>
      <c r="D151" s="142">
        <v>76150</v>
      </c>
      <c r="E151" s="111">
        <v>51525.44</v>
      </c>
      <c r="F151" s="112">
        <f>SUM(F152:F157)</f>
        <v>-7200</v>
      </c>
      <c r="G151" s="99">
        <f t="shared" si="5"/>
        <v>68950</v>
      </c>
    </row>
    <row r="152" spans="1:8" s="167" customFormat="1" ht="12.75" hidden="1">
      <c r="A152" s="113" t="s">
        <v>184</v>
      </c>
      <c r="B152" s="143" t="s">
        <v>185</v>
      </c>
      <c r="C152" s="113" t="s">
        <v>186</v>
      </c>
      <c r="D152" s="144">
        <v>25500</v>
      </c>
      <c r="E152" s="114">
        <v>14516.66</v>
      </c>
      <c r="F152" s="115">
        <v>-4500</v>
      </c>
      <c r="G152" s="105">
        <f t="shared" si="5"/>
        <v>21000</v>
      </c>
      <c r="H152" s="193"/>
    </row>
    <row r="153" spans="1:8" s="167" customFormat="1" ht="12.75" hidden="1">
      <c r="A153" s="113" t="s">
        <v>187</v>
      </c>
      <c r="B153" s="143" t="s">
        <v>188</v>
      </c>
      <c r="C153" s="113" t="s">
        <v>189</v>
      </c>
      <c r="D153" s="144">
        <v>24700</v>
      </c>
      <c r="E153" s="114">
        <v>18985.09</v>
      </c>
      <c r="F153" s="115">
        <v>-700</v>
      </c>
      <c r="G153" s="105">
        <f>SUM(D153+F153)</f>
        <v>24000</v>
      </c>
      <c r="H153" s="193"/>
    </row>
    <row r="154" spans="1:8" s="167" customFormat="1" ht="12.75" hidden="1">
      <c r="A154" s="113" t="s">
        <v>190</v>
      </c>
      <c r="B154" s="143" t="s">
        <v>191</v>
      </c>
      <c r="C154" s="113" t="s">
        <v>192</v>
      </c>
      <c r="D154" s="144">
        <v>1850</v>
      </c>
      <c r="E154" s="114">
        <v>1390</v>
      </c>
      <c r="F154" s="115">
        <v>0</v>
      </c>
      <c r="G154" s="105">
        <f t="shared" si="5"/>
        <v>1850</v>
      </c>
      <c r="H154" s="193"/>
    </row>
    <row r="155" spans="1:8" s="167" customFormat="1" ht="12.75" hidden="1">
      <c r="A155" s="113" t="s">
        <v>193</v>
      </c>
      <c r="B155" s="143" t="s">
        <v>194</v>
      </c>
      <c r="C155" s="113" t="s">
        <v>195</v>
      </c>
      <c r="D155" s="144">
        <v>2100</v>
      </c>
      <c r="E155" s="114">
        <v>2078</v>
      </c>
      <c r="F155" s="115">
        <v>0</v>
      </c>
      <c r="G155" s="105">
        <f t="shared" si="5"/>
        <v>2100</v>
      </c>
      <c r="H155" s="193"/>
    </row>
    <row r="156" spans="1:8" s="167" customFormat="1" ht="12.75" hidden="1">
      <c r="A156" s="113" t="s">
        <v>196</v>
      </c>
      <c r="B156" s="143" t="s">
        <v>197</v>
      </c>
      <c r="C156" s="113" t="s">
        <v>198</v>
      </c>
      <c r="D156" s="144">
        <v>17000</v>
      </c>
      <c r="E156" s="114">
        <v>13200</v>
      </c>
      <c r="F156" s="115">
        <v>0</v>
      </c>
      <c r="G156" s="105">
        <f t="shared" si="5"/>
        <v>17000</v>
      </c>
      <c r="H156" s="193"/>
    </row>
    <row r="157" spans="1:8" s="167" customFormat="1" ht="7.5" customHeight="1" hidden="1">
      <c r="A157" s="113" t="s">
        <v>199</v>
      </c>
      <c r="B157" s="143" t="s">
        <v>200</v>
      </c>
      <c r="C157" s="113" t="s">
        <v>201</v>
      </c>
      <c r="D157" s="144">
        <v>5000</v>
      </c>
      <c r="E157" s="114">
        <v>2924.4</v>
      </c>
      <c r="F157" s="115">
        <v>-2000</v>
      </c>
      <c r="G157" s="105">
        <f t="shared" si="5"/>
        <v>3000</v>
      </c>
      <c r="H157" s="193"/>
    </row>
    <row r="158" spans="1:7" ht="12.75" hidden="1">
      <c r="A158" s="110" t="s">
        <v>202</v>
      </c>
      <c r="B158" s="141"/>
      <c r="C158" s="110" t="s">
        <v>203</v>
      </c>
      <c r="D158" s="142">
        <v>0</v>
      </c>
      <c r="E158" s="111">
        <v>0</v>
      </c>
      <c r="F158" s="112">
        <v>0</v>
      </c>
      <c r="G158" s="99">
        <f t="shared" si="5"/>
        <v>0</v>
      </c>
    </row>
    <row r="159" spans="1:8" s="167" customFormat="1" ht="12.75" hidden="1">
      <c r="A159" s="113" t="s">
        <v>204</v>
      </c>
      <c r="B159" s="143" t="s">
        <v>205</v>
      </c>
      <c r="C159" s="113" t="s">
        <v>206</v>
      </c>
      <c r="D159" s="144">
        <v>0</v>
      </c>
      <c r="E159" s="114">
        <v>0</v>
      </c>
      <c r="F159" s="115">
        <v>0</v>
      </c>
      <c r="G159" s="105">
        <f t="shared" si="5"/>
        <v>0</v>
      </c>
      <c r="H159" s="193"/>
    </row>
    <row r="160" spans="1:7" ht="12.75" hidden="1">
      <c r="A160" s="110" t="s">
        <v>207</v>
      </c>
      <c r="B160" s="141"/>
      <c r="C160" s="110" t="s">
        <v>208</v>
      </c>
      <c r="D160" s="142">
        <v>30000</v>
      </c>
      <c r="E160" s="111">
        <v>17039.89</v>
      </c>
      <c r="F160" s="112">
        <f>SUM(F161+F162)</f>
        <v>-6500</v>
      </c>
      <c r="G160" s="99">
        <f t="shared" si="5"/>
        <v>23500</v>
      </c>
    </row>
    <row r="161" spans="1:8" s="167" customFormat="1" ht="12.75" hidden="1">
      <c r="A161" s="113" t="s">
        <v>209</v>
      </c>
      <c r="B161" s="143" t="s">
        <v>210</v>
      </c>
      <c r="C161" s="113" t="s">
        <v>211</v>
      </c>
      <c r="D161" s="144">
        <v>2000</v>
      </c>
      <c r="E161" s="114">
        <v>0</v>
      </c>
      <c r="F161" s="115">
        <v>-2000</v>
      </c>
      <c r="G161" s="105">
        <f t="shared" si="5"/>
        <v>0</v>
      </c>
      <c r="H161" s="193"/>
    </row>
    <row r="162" spans="1:8" s="167" customFormat="1" ht="12.75" hidden="1">
      <c r="A162" s="113" t="s">
        <v>212</v>
      </c>
      <c r="B162" s="143" t="s">
        <v>213</v>
      </c>
      <c r="C162" s="113" t="s">
        <v>214</v>
      </c>
      <c r="D162" s="144">
        <v>28000</v>
      </c>
      <c r="E162" s="114">
        <v>17039.89</v>
      </c>
      <c r="F162" s="115">
        <v>-4500</v>
      </c>
      <c r="G162" s="105">
        <f t="shared" si="5"/>
        <v>23500</v>
      </c>
      <c r="H162" s="193"/>
    </row>
    <row r="163" spans="1:7" ht="12.75" hidden="1">
      <c r="A163" s="110" t="s">
        <v>215</v>
      </c>
      <c r="B163" s="141"/>
      <c r="C163" s="110" t="s">
        <v>216</v>
      </c>
      <c r="D163" s="142">
        <v>3700</v>
      </c>
      <c r="E163" s="111">
        <v>1156.25</v>
      </c>
      <c r="F163" s="112">
        <f>SUM(F164:F165)</f>
        <v>-2500</v>
      </c>
      <c r="G163" s="99">
        <f t="shared" si="5"/>
        <v>1200</v>
      </c>
    </row>
    <row r="164" spans="1:8" s="167" customFormat="1" ht="12.75" hidden="1">
      <c r="A164" s="113" t="s">
        <v>217</v>
      </c>
      <c r="B164" s="143" t="s">
        <v>218</v>
      </c>
      <c r="C164" s="113" t="s">
        <v>219</v>
      </c>
      <c r="D164" s="144">
        <v>1500</v>
      </c>
      <c r="E164" s="114">
        <v>0</v>
      </c>
      <c r="F164" s="115">
        <v>-1500</v>
      </c>
      <c r="G164" s="105">
        <f t="shared" si="5"/>
        <v>0</v>
      </c>
      <c r="H164" s="193"/>
    </row>
    <row r="165" spans="1:8" s="167" customFormat="1" ht="12.75" hidden="1">
      <c r="A165" s="113" t="s">
        <v>220</v>
      </c>
      <c r="B165" s="143" t="s">
        <v>221</v>
      </c>
      <c r="C165" s="113" t="s">
        <v>222</v>
      </c>
      <c r="D165" s="144">
        <v>2200</v>
      </c>
      <c r="E165" s="114">
        <v>1156.25</v>
      </c>
      <c r="F165" s="115">
        <v>-1000</v>
      </c>
      <c r="G165" s="105">
        <f t="shared" si="5"/>
        <v>1200</v>
      </c>
      <c r="H165" s="193"/>
    </row>
    <row r="166" spans="1:7" ht="12.75" hidden="1">
      <c r="A166" s="110" t="s">
        <v>223</v>
      </c>
      <c r="B166" s="141"/>
      <c r="C166" s="110" t="s">
        <v>224</v>
      </c>
      <c r="D166" s="142">
        <v>6000</v>
      </c>
      <c r="E166" s="111">
        <v>5307.5</v>
      </c>
      <c r="F166" s="112">
        <v>0</v>
      </c>
      <c r="G166" s="99">
        <f t="shared" si="5"/>
        <v>6000</v>
      </c>
    </row>
    <row r="167" spans="1:8" s="167" customFormat="1" ht="12.75" hidden="1">
      <c r="A167" s="113" t="s">
        <v>225</v>
      </c>
      <c r="B167" s="143" t="s">
        <v>226</v>
      </c>
      <c r="C167" s="113" t="s">
        <v>227</v>
      </c>
      <c r="D167" s="144">
        <v>6000</v>
      </c>
      <c r="E167" s="114">
        <v>5307.5</v>
      </c>
      <c r="F167" s="115">
        <v>0</v>
      </c>
      <c r="G167" s="105">
        <f t="shared" si="5"/>
        <v>6000</v>
      </c>
      <c r="H167" s="193"/>
    </row>
    <row r="168" spans="1:7" ht="12.75" hidden="1">
      <c r="A168" s="110" t="s">
        <v>228</v>
      </c>
      <c r="B168" s="141"/>
      <c r="C168" s="110" t="s">
        <v>229</v>
      </c>
      <c r="D168" s="142">
        <v>17600</v>
      </c>
      <c r="E168" s="111">
        <v>18106.24</v>
      </c>
      <c r="F168" s="112">
        <f>SUM(F169:F172)</f>
        <v>2200</v>
      </c>
      <c r="G168" s="99">
        <f t="shared" si="5"/>
        <v>19800</v>
      </c>
    </row>
    <row r="169" spans="1:8" s="167" customFormat="1" ht="12.75" hidden="1">
      <c r="A169" s="113" t="s">
        <v>230</v>
      </c>
      <c r="B169" s="143" t="s">
        <v>231</v>
      </c>
      <c r="C169" s="113" t="s">
        <v>232</v>
      </c>
      <c r="D169" s="144">
        <v>2000</v>
      </c>
      <c r="E169" s="114">
        <v>250</v>
      </c>
      <c r="F169" s="115">
        <v>-1500</v>
      </c>
      <c r="G169" s="105">
        <f t="shared" si="5"/>
        <v>500</v>
      </c>
      <c r="H169" s="193"/>
    </row>
    <row r="170" spans="1:8" s="167" customFormat="1" ht="12.75" hidden="1">
      <c r="A170" s="113" t="s">
        <v>233</v>
      </c>
      <c r="B170" s="143" t="s">
        <v>234</v>
      </c>
      <c r="C170" s="113" t="s">
        <v>235</v>
      </c>
      <c r="D170" s="144">
        <v>2000</v>
      </c>
      <c r="E170" s="114">
        <v>0</v>
      </c>
      <c r="F170" s="115">
        <v>-1500</v>
      </c>
      <c r="G170" s="105">
        <f t="shared" si="5"/>
        <v>500</v>
      </c>
      <c r="H170" s="193"/>
    </row>
    <row r="171" spans="1:8" s="167" customFormat="1" ht="12.75" hidden="1">
      <c r="A171" s="113" t="s">
        <v>236</v>
      </c>
      <c r="B171" s="143" t="s">
        <v>237</v>
      </c>
      <c r="C171" s="113" t="s">
        <v>238</v>
      </c>
      <c r="D171" s="144">
        <v>1500</v>
      </c>
      <c r="E171" s="114">
        <v>378.74</v>
      </c>
      <c r="F171" s="115">
        <v>-1000</v>
      </c>
      <c r="G171" s="105">
        <f t="shared" si="5"/>
        <v>500</v>
      </c>
      <c r="H171" s="193"/>
    </row>
    <row r="172" spans="1:8" s="167" customFormat="1" ht="12.75" hidden="1">
      <c r="A172" s="113" t="s">
        <v>239</v>
      </c>
      <c r="B172" s="143" t="s">
        <v>240</v>
      </c>
      <c r="C172" s="113" t="s">
        <v>241</v>
      </c>
      <c r="D172" s="144">
        <v>12100</v>
      </c>
      <c r="E172" s="114">
        <v>17477.5</v>
      </c>
      <c r="F172" s="115">
        <v>6200</v>
      </c>
      <c r="G172" s="105">
        <f t="shared" si="5"/>
        <v>18300</v>
      </c>
      <c r="H172" s="193"/>
    </row>
    <row r="173" spans="1:7" ht="12.75">
      <c r="A173" s="110" t="s">
        <v>242</v>
      </c>
      <c r="B173" s="141"/>
      <c r="C173" s="110" t="s">
        <v>243</v>
      </c>
      <c r="D173" s="142">
        <v>65980</v>
      </c>
      <c r="E173" s="111">
        <v>44757.12</v>
      </c>
      <c r="F173" s="112">
        <f>SUM(F174+F178+F180+F182+F187)</f>
        <v>-8250</v>
      </c>
      <c r="G173" s="99">
        <f t="shared" si="5"/>
        <v>57730</v>
      </c>
    </row>
    <row r="174" spans="1:7" ht="0.75" customHeight="1" hidden="1">
      <c r="A174" s="110" t="s">
        <v>244</v>
      </c>
      <c r="B174" s="141"/>
      <c r="C174" s="110" t="s">
        <v>245</v>
      </c>
      <c r="D174" s="142">
        <v>49400</v>
      </c>
      <c r="E174" s="111">
        <v>42182.12</v>
      </c>
      <c r="F174" s="112">
        <f>SUM(F175:F177)</f>
        <v>1600</v>
      </c>
      <c r="G174" s="99">
        <f t="shared" si="5"/>
        <v>51000</v>
      </c>
    </row>
    <row r="175" spans="1:8" s="167" customFormat="1" ht="12.75" hidden="1">
      <c r="A175" s="113" t="s">
        <v>246</v>
      </c>
      <c r="B175" s="143" t="s">
        <v>247</v>
      </c>
      <c r="C175" s="113" t="s">
        <v>248</v>
      </c>
      <c r="D175" s="144">
        <v>5200</v>
      </c>
      <c r="E175" s="114">
        <v>1542</v>
      </c>
      <c r="F175" s="115">
        <v>-400</v>
      </c>
      <c r="G175" s="105">
        <f t="shared" si="5"/>
        <v>4800</v>
      </c>
      <c r="H175" s="193"/>
    </row>
    <row r="176" spans="1:8" s="167" customFormat="1" ht="12.75" hidden="1">
      <c r="A176" s="113" t="s">
        <v>249</v>
      </c>
      <c r="B176" s="143" t="s">
        <v>250</v>
      </c>
      <c r="C176" s="113" t="s">
        <v>251</v>
      </c>
      <c r="D176" s="144">
        <v>29000</v>
      </c>
      <c r="E176" s="114">
        <v>25532.39</v>
      </c>
      <c r="F176" s="115">
        <v>2000</v>
      </c>
      <c r="G176" s="105">
        <f t="shared" si="5"/>
        <v>31000</v>
      </c>
      <c r="H176" s="193"/>
    </row>
    <row r="177" spans="1:8" s="167" customFormat="1" ht="12.75" hidden="1">
      <c r="A177" s="113" t="s">
        <v>252</v>
      </c>
      <c r="B177" s="143" t="s">
        <v>253</v>
      </c>
      <c r="C177" s="113" t="s">
        <v>254</v>
      </c>
      <c r="D177" s="144">
        <v>15200</v>
      </c>
      <c r="E177" s="114">
        <v>15107.73</v>
      </c>
      <c r="F177" s="115">
        <v>0</v>
      </c>
      <c r="G177" s="105">
        <f t="shared" si="5"/>
        <v>15200</v>
      </c>
      <c r="H177" s="193"/>
    </row>
    <row r="178" spans="1:7" ht="12.75" hidden="1">
      <c r="A178" s="110" t="s">
        <v>255</v>
      </c>
      <c r="B178" s="141"/>
      <c r="C178" s="110" t="s">
        <v>256</v>
      </c>
      <c r="D178" s="142">
        <v>2000</v>
      </c>
      <c r="E178" s="111">
        <v>0</v>
      </c>
      <c r="F178" s="112">
        <v>-2000</v>
      </c>
      <c r="G178" s="99">
        <f t="shared" si="5"/>
        <v>0</v>
      </c>
    </row>
    <row r="179" spans="1:8" s="167" customFormat="1" ht="12.75" hidden="1">
      <c r="A179" s="113" t="s">
        <v>257</v>
      </c>
      <c r="B179" s="143" t="s">
        <v>258</v>
      </c>
      <c r="C179" s="113" t="s">
        <v>259</v>
      </c>
      <c r="D179" s="144">
        <v>2000</v>
      </c>
      <c r="E179" s="114">
        <v>0</v>
      </c>
      <c r="F179" s="115">
        <v>-2000</v>
      </c>
      <c r="G179" s="105">
        <f t="shared" si="5"/>
        <v>0</v>
      </c>
      <c r="H179" s="193"/>
    </row>
    <row r="180" spans="1:7" ht="12.75" hidden="1">
      <c r="A180" s="110" t="s">
        <v>260</v>
      </c>
      <c r="B180" s="141"/>
      <c r="C180" s="110" t="s">
        <v>261</v>
      </c>
      <c r="D180" s="142">
        <v>80</v>
      </c>
      <c r="E180" s="111">
        <v>0</v>
      </c>
      <c r="F180" s="112">
        <v>0</v>
      </c>
      <c r="G180" s="99">
        <f t="shared" si="5"/>
        <v>80</v>
      </c>
    </row>
    <row r="181" spans="1:8" s="167" customFormat="1" ht="12.75" hidden="1">
      <c r="A181" s="113" t="s">
        <v>262</v>
      </c>
      <c r="B181" s="143" t="s">
        <v>263</v>
      </c>
      <c r="C181" s="113" t="s">
        <v>264</v>
      </c>
      <c r="D181" s="144">
        <v>80</v>
      </c>
      <c r="E181" s="114">
        <v>0</v>
      </c>
      <c r="F181" s="115">
        <v>0</v>
      </c>
      <c r="G181" s="105">
        <f t="shared" si="5"/>
        <v>80</v>
      </c>
      <c r="H181" s="193"/>
    </row>
    <row r="182" spans="1:7" ht="12.75" hidden="1">
      <c r="A182" s="110" t="s">
        <v>265</v>
      </c>
      <c r="B182" s="141"/>
      <c r="C182" s="110" t="s">
        <v>266</v>
      </c>
      <c r="D182" s="142">
        <v>11000</v>
      </c>
      <c r="E182" s="111">
        <v>2137.5</v>
      </c>
      <c r="F182" s="112">
        <f>SUM(F183+F184+F185+F186)</f>
        <v>-5750</v>
      </c>
      <c r="G182" s="99">
        <f t="shared" si="5"/>
        <v>5250</v>
      </c>
    </row>
    <row r="183" spans="1:8" s="167" customFormat="1" ht="12.75" hidden="1">
      <c r="A183" s="113" t="s">
        <v>267</v>
      </c>
      <c r="B183" s="143" t="s">
        <v>268</v>
      </c>
      <c r="C183" s="113" t="s">
        <v>269</v>
      </c>
      <c r="D183" s="144">
        <v>8500</v>
      </c>
      <c r="E183" s="114">
        <v>250</v>
      </c>
      <c r="F183" s="115">
        <v>-6250</v>
      </c>
      <c r="G183" s="105">
        <f t="shared" si="5"/>
        <v>2250</v>
      </c>
      <c r="H183" s="193"/>
    </row>
    <row r="184" spans="1:8" s="167" customFormat="1" ht="12.75" hidden="1">
      <c r="A184" s="113" t="s">
        <v>270</v>
      </c>
      <c r="B184" s="143" t="s">
        <v>271</v>
      </c>
      <c r="C184" s="113" t="s">
        <v>272</v>
      </c>
      <c r="D184" s="144">
        <v>500</v>
      </c>
      <c r="E184" s="114">
        <v>0</v>
      </c>
      <c r="F184" s="115">
        <v>0</v>
      </c>
      <c r="G184" s="105">
        <f t="shared" si="5"/>
        <v>500</v>
      </c>
      <c r="H184" s="193"/>
    </row>
    <row r="185" spans="1:8" s="167" customFormat="1" ht="12.75" hidden="1">
      <c r="A185" s="113" t="s">
        <v>273</v>
      </c>
      <c r="B185" s="143" t="s">
        <v>274</v>
      </c>
      <c r="C185" s="113" t="s">
        <v>275</v>
      </c>
      <c r="D185" s="144">
        <v>2000</v>
      </c>
      <c r="E185" s="114">
        <v>1887.5</v>
      </c>
      <c r="F185" s="115">
        <v>500</v>
      </c>
      <c r="G185" s="105">
        <f t="shared" si="5"/>
        <v>2500</v>
      </c>
      <c r="H185" s="193"/>
    </row>
    <row r="186" spans="1:8" s="167" customFormat="1" ht="25.5" hidden="1">
      <c r="A186" s="113" t="s">
        <v>276</v>
      </c>
      <c r="B186" s="143" t="s">
        <v>277</v>
      </c>
      <c r="C186" s="113" t="s">
        <v>278</v>
      </c>
      <c r="D186" s="144">
        <v>0</v>
      </c>
      <c r="E186" s="114">
        <v>0</v>
      </c>
      <c r="F186" s="115">
        <v>0</v>
      </c>
      <c r="G186" s="105">
        <f t="shared" si="5"/>
        <v>0</v>
      </c>
      <c r="H186" s="193"/>
    </row>
    <row r="187" spans="1:7" ht="12.75" hidden="1">
      <c r="A187" s="110" t="s">
        <v>279</v>
      </c>
      <c r="B187" s="141"/>
      <c r="C187" s="110" t="s">
        <v>243</v>
      </c>
      <c r="D187" s="142">
        <v>3500</v>
      </c>
      <c r="E187" s="111">
        <v>437.5</v>
      </c>
      <c r="F187" s="112">
        <f>SUM(F188+F189)</f>
        <v>-2100</v>
      </c>
      <c r="G187" s="99">
        <f t="shared" si="5"/>
        <v>1400</v>
      </c>
    </row>
    <row r="188" spans="1:8" s="167" customFormat="1" ht="12.75" hidden="1">
      <c r="A188" s="113" t="s">
        <v>280</v>
      </c>
      <c r="B188" s="143" t="s">
        <v>281</v>
      </c>
      <c r="C188" s="113" t="s">
        <v>282</v>
      </c>
      <c r="D188" s="144">
        <v>3000</v>
      </c>
      <c r="E188" s="114">
        <v>0</v>
      </c>
      <c r="F188" s="115">
        <v>-2100</v>
      </c>
      <c r="G188" s="105">
        <f t="shared" si="5"/>
        <v>900</v>
      </c>
      <c r="H188" s="193"/>
    </row>
    <row r="189" spans="1:8" s="167" customFormat="1" ht="0.75" customHeight="1" hidden="1">
      <c r="A189" s="113" t="s">
        <v>283</v>
      </c>
      <c r="B189" s="143" t="s">
        <v>284</v>
      </c>
      <c r="C189" s="113" t="s">
        <v>285</v>
      </c>
      <c r="D189" s="144">
        <v>500</v>
      </c>
      <c r="E189" s="114">
        <v>437.5</v>
      </c>
      <c r="F189" s="115">
        <v>0</v>
      </c>
      <c r="G189" s="105">
        <f t="shared" si="5"/>
        <v>500</v>
      </c>
      <c r="H189" s="193"/>
    </row>
    <row r="190" spans="1:7" ht="12.75">
      <c r="A190" s="110" t="s">
        <v>286</v>
      </c>
      <c r="B190" s="141"/>
      <c r="C190" s="110" t="s">
        <v>287</v>
      </c>
      <c r="D190" s="142">
        <v>1200</v>
      </c>
      <c r="E190" s="111">
        <v>657.5</v>
      </c>
      <c r="F190" s="112">
        <v>0</v>
      </c>
      <c r="G190" s="99">
        <f t="shared" si="5"/>
        <v>1200</v>
      </c>
    </row>
    <row r="191" spans="1:7" ht="12.75">
      <c r="A191" s="110" t="s">
        <v>288</v>
      </c>
      <c r="B191" s="141"/>
      <c r="C191" s="110" t="s">
        <v>289</v>
      </c>
      <c r="D191" s="142">
        <v>1200</v>
      </c>
      <c r="E191" s="111">
        <v>657.5</v>
      </c>
      <c r="F191" s="112">
        <v>0</v>
      </c>
      <c r="G191" s="99">
        <f t="shared" si="5"/>
        <v>1200</v>
      </c>
    </row>
    <row r="192" spans="1:7" ht="12.75" hidden="1">
      <c r="A192" s="110" t="s">
        <v>290</v>
      </c>
      <c r="B192" s="141"/>
      <c r="C192" s="110" t="s">
        <v>291</v>
      </c>
      <c r="D192" s="142">
        <v>200</v>
      </c>
      <c r="E192" s="111">
        <v>0</v>
      </c>
      <c r="F192" s="112">
        <v>0</v>
      </c>
      <c r="G192" s="99">
        <f t="shared" si="5"/>
        <v>200</v>
      </c>
    </row>
    <row r="193" spans="1:8" s="167" customFormat="1" ht="12.75" hidden="1">
      <c r="A193" s="113" t="s">
        <v>292</v>
      </c>
      <c r="B193" s="143" t="s">
        <v>293</v>
      </c>
      <c r="C193" s="113" t="s">
        <v>294</v>
      </c>
      <c r="D193" s="144">
        <v>200</v>
      </c>
      <c r="E193" s="114">
        <v>0</v>
      </c>
      <c r="F193" s="115">
        <v>0</v>
      </c>
      <c r="G193" s="105">
        <f t="shared" si="5"/>
        <v>200</v>
      </c>
      <c r="H193" s="193"/>
    </row>
    <row r="194" spans="1:7" ht="12.75" hidden="1">
      <c r="A194" s="110" t="s">
        <v>295</v>
      </c>
      <c r="B194" s="141"/>
      <c r="C194" s="110" t="s">
        <v>296</v>
      </c>
      <c r="D194" s="142">
        <v>1000</v>
      </c>
      <c r="E194" s="111">
        <v>657.5</v>
      </c>
      <c r="F194" s="112">
        <v>0</v>
      </c>
      <c r="G194" s="99">
        <f t="shared" si="5"/>
        <v>1000</v>
      </c>
    </row>
    <row r="195" spans="1:8" s="167" customFormat="1" ht="12.75" hidden="1">
      <c r="A195" s="113" t="s">
        <v>297</v>
      </c>
      <c r="B195" s="143" t="s">
        <v>298</v>
      </c>
      <c r="C195" s="113" t="s">
        <v>299</v>
      </c>
      <c r="D195" s="144">
        <v>1000</v>
      </c>
      <c r="E195" s="114">
        <v>657.5</v>
      </c>
      <c r="F195" s="115">
        <v>0</v>
      </c>
      <c r="G195" s="105">
        <f t="shared" si="5"/>
        <v>1000</v>
      </c>
      <c r="H195" s="193"/>
    </row>
    <row r="196" spans="1:7" ht="12.75">
      <c r="A196" s="145" t="s">
        <v>300</v>
      </c>
      <c r="B196" s="146" t="s">
        <v>301</v>
      </c>
      <c r="C196" s="147"/>
      <c r="D196" s="148">
        <v>107710</v>
      </c>
      <c r="E196" s="94">
        <v>107710.07</v>
      </c>
      <c r="F196" s="109">
        <v>0</v>
      </c>
      <c r="G196" s="93">
        <f t="shared" si="5"/>
        <v>107710</v>
      </c>
    </row>
    <row r="197" spans="1:7" ht="12.75">
      <c r="A197" s="110" t="s">
        <v>16</v>
      </c>
      <c r="B197" s="141"/>
      <c r="C197" s="110" t="s">
        <v>17</v>
      </c>
      <c r="D197" s="142">
        <v>107710</v>
      </c>
      <c r="E197" s="111">
        <v>107710.07</v>
      </c>
      <c r="F197" s="112">
        <v>0</v>
      </c>
      <c r="G197" s="99">
        <f t="shared" si="5"/>
        <v>107710</v>
      </c>
    </row>
    <row r="198" spans="1:7" ht="12.75">
      <c r="A198" s="110" t="s">
        <v>18</v>
      </c>
      <c r="B198" s="141"/>
      <c r="C198" s="110" t="s">
        <v>19</v>
      </c>
      <c r="D198" s="142">
        <v>107710</v>
      </c>
      <c r="E198" s="111">
        <v>107710.07</v>
      </c>
      <c r="F198" s="112">
        <v>0</v>
      </c>
      <c r="G198" s="99">
        <f aca="true" t="shared" si="6" ref="G198:G264">SUM(D198+F198)</f>
        <v>107710</v>
      </c>
    </row>
    <row r="199" spans="1:7" ht="12.75">
      <c r="A199" s="110" t="s">
        <v>20</v>
      </c>
      <c r="B199" s="141"/>
      <c r="C199" s="110" t="s">
        <v>21</v>
      </c>
      <c r="D199" s="142">
        <v>92710</v>
      </c>
      <c r="E199" s="111">
        <v>92710.07</v>
      </c>
      <c r="F199" s="112">
        <v>0</v>
      </c>
      <c r="G199" s="99">
        <f t="shared" si="6"/>
        <v>92710</v>
      </c>
    </row>
    <row r="200" spans="1:7" ht="12.75" hidden="1">
      <c r="A200" s="110" t="s">
        <v>22</v>
      </c>
      <c r="B200" s="141"/>
      <c r="C200" s="110" t="s">
        <v>23</v>
      </c>
      <c r="D200" s="142">
        <v>92710</v>
      </c>
      <c r="E200" s="111">
        <v>92710.07</v>
      </c>
      <c r="F200" s="112">
        <v>0</v>
      </c>
      <c r="G200" s="99">
        <f t="shared" si="6"/>
        <v>92710</v>
      </c>
    </row>
    <row r="201" spans="1:7" ht="12.75" hidden="1">
      <c r="A201" s="113" t="s">
        <v>24</v>
      </c>
      <c r="B201" s="143" t="s">
        <v>60</v>
      </c>
      <c r="C201" s="113" t="s">
        <v>26</v>
      </c>
      <c r="D201" s="144">
        <v>92710</v>
      </c>
      <c r="E201" s="114">
        <v>92710.07</v>
      </c>
      <c r="F201" s="115">
        <v>0</v>
      </c>
      <c r="G201" s="99">
        <f t="shared" si="6"/>
        <v>92710</v>
      </c>
    </row>
    <row r="202" spans="1:7" ht="12.75">
      <c r="A202" s="110" t="s">
        <v>42</v>
      </c>
      <c r="B202" s="141"/>
      <c r="C202" s="110" t="s">
        <v>43</v>
      </c>
      <c r="D202" s="142">
        <v>15000</v>
      </c>
      <c r="E202" s="111">
        <v>15000</v>
      </c>
      <c r="F202" s="112">
        <v>0</v>
      </c>
      <c r="G202" s="99">
        <f t="shared" si="6"/>
        <v>15000</v>
      </c>
    </row>
    <row r="203" spans="1:7" ht="12.75" hidden="1">
      <c r="A203" s="110" t="s">
        <v>44</v>
      </c>
      <c r="B203" s="141"/>
      <c r="C203" s="110" t="s">
        <v>45</v>
      </c>
      <c r="D203" s="142">
        <v>15000</v>
      </c>
      <c r="E203" s="111">
        <v>15000</v>
      </c>
      <c r="F203" s="112">
        <v>0</v>
      </c>
      <c r="G203" s="99">
        <f t="shared" si="6"/>
        <v>15000</v>
      </c>
    </row>
    <row r="204" spans="1:7" ht="12.75" hidden="1">
      <c r="A204" s="113" t="s">
        <v>46</v>
      </c>
      <c r="B204" s="143" t="s">
        <v>47</v>
      </c>
      <c r="C204" s="113" t="s">
        <v>48</v>
      </c>
      <c r="D204" s="144">
        <v>15000</v>
      </c>
      <c r="E204" s="114">
        <v>15000</v>
      </c>
      <c r="F204" s="115">
        <v>0</v>
      </c>
      <c r="G204" s="99">
        <f t="shared" si="6"/>
        <v>15000</v>
      </c>
    </row>
    <row r="205" spans="1:7" ht="12.75">
      <c r="A205" s="173" t="s">
        <v>302</v>
      </c>
      <c r="B205" s="174"/>
      <c r="C205" s="174"/>
      <c r="D205" s="148">
        <v>93400</v>
      </c>
      <c r="E205" s="94">
        <v>24475.05</v>
      </c>
      <c r="F205" s="109">
        <f>SUM(F206)</f>
        <v>-20300</v>
      </c>
      <c r="G205" s="93">
        <f t="shared" si="6"/>
        <v>73100</v>
      </c>
    </row>
    <row r="206" spans="1:7" ht="12.75">
      <c r="A206" s="110" t="s">
        <v>16</v>
      </c>
      <c r="B206" s="141"/>
      <c r="C206" s="110" t="s">
        <v>17</v>
      </c>
      <c r="D206" s="142">
        <v>93400</v>
      </c>
      <c r="E206" s="111">
        <v>24475.05</v>
      </c>
      <c r="F206" s="100">
        <f>SUM(F207)</f>
        <v>-20300</v>
      </c>
      <c r="G206" s="99">
        <f t="shared" si="6"/>
        <v>73100</v>
      </c>
    </row>
    <row r="207" spans="1:7" ht="12.75">
      <c r="A207" s="110" t="s">
        <v>50</v>
      </c>
      <c r="B207" s="141"/>
      <c r="C207" s="110" t="s">
        <v>51</v>
      </c>
      <c r="D207" s="142">
        <v>93400</v>
      </c>
      <c r="E207" s="111">
        <v>24475.05</v>
      </c>
      <c r="F207" s="100">
        <f>SUM(F208+F215)</f>
        <v>-20300</v>
      </c>
      <c r="G207" s="99">
        <f t="shared" si="6"/>
        <v>73100</v>
      </c>
    </row>
    <row r="208" spans="1:7" ht="12.75">
      <c r="A208" s="110" t="s">
        <v>52</v>
      </c>
      <c r="B208" s="141"/>
      <c r="C208" s="110" t="s">
        <v>53</v>
      </c>
      <c r="D208" s="142">
        <v>90900</v>
      </c>
      <c r="E208" s="111">
        <v>22147.12</v>
      </c>
      <c r="F208" s="100">
        <f>SUM(F209+F212)</f>
        <v>-20300</v>
      </c>
      <c r="G208" s="99">
        <f t="shared" si="6"/>
        <v>70600</v>
      </c>
    </row>
    <row r="209" spans="1:7" ht="12.75" hidden="1">
      <c r="A209" s="110" t="s">
        <v>113</v>
      </c>
      <c r="B209" s="141"/>
      <c r="C209" s="110" t="s">
        <v>114</v>
      </c>
      <c r="D209" s="142">
        <v>25700</v>
      </c>
      <c r="E209" s="111">
        <v>14403.06</v>
      </c>
      <c r="F209" s="100">
        <f>SUM(F210+F211)</f>
        <v>7100</v>
      </c>
      <c r="G209" s="99">
        <f t="shared" si="6"/>
        <v>32800</v>
      </c>
    </row>
    <row r="210" spans="1:7" ht="12.75" hidden="1">
      <c r="A210" s="113" t="s">
        <v>115</v>
      </c>
      <c r="B210" s="143" t="s">
        <v>303</v>
      </c>
      <c r="C210" s="113" t="s">
        <v>117</v>
      </c>
      <c r="D210" s="144">
        <v>2000</v>
      </c>
      <c r="E210" s="114">
        <v>2004.99</v>
      </c>
      <c r="F210" s="115">
        <v>6000</v>
      </c>
      <c r="G210" s="99">
        <f t="shared" si="6"/>
        <v>8000</v>
      </c>
    </row>
    <row r="211" spans="1:7" ht="12.75" hidden="1">
      <c r="A211" s="113" t="s">
        <v>118</v>
      </c>
      <c r="B211" s="143" t="s">
        <v>304</v>
      </c>
      <c r="C211" s="113" t="s">
        <v>120</v>
      </c>
      <c r="D211" s="144">
        <v>23700</v>
      </c>
      <c r="E211" s="114">
        <v>12398.07</v>
      </c>
      <c r="F211" s="115">
        <v>1100</v>
      </c>
      <c r="G211" s="99">
        <f t="shared" si="6"/>
        <v>24800</v>
      </c>
    </row>
    <row r="212" spans="1:7" ht="12.75" hidden="1">
      <c r="A212" s="110" t="s">
        <v>143</v>
      </c>
      <c r="B212" s="141"/>
      <c r="C212" s="110" t="s">
        <v>144</v>
      </c>
      <c r="D212" s="142">
        <v>65200</v>
      </c>
      <c r="E212" s="111">
        <v>7744.06</v>
      </c>
      <c r="F212" s="112">
        <f>SUM(F213+F214)</f>
        <v>-27400</v>
      </c>
      <c r="G212" s="99">
        <f t="shared" si="6"/>
        <v>37800</v>
      </c>
    </row>
    <row r="213" spans="1:7" ht="12.75" hidden="1">
      <c r="A213" s="113" t="s">
        <v>145</v>
      </c>
      <c r="B213" s="143" t="s">
        <v>305</v>
      </c>
      <c r="C213" s="113" t="s">
        <v>147</v>
      </c>
      <c r="D213" s="144">
        <v>39600</v>
      </c>
      <c r="E213" s="114">
        <v>2491.56</v>
      </c>
      <c r="F213" s="115">
        <v>-18800</v>
      </c>
      <c r="G213" s="99">
        <f t="shared" si="6"/>
        <v>20800</v>
      </c>
    </row>
    <row r="214" spans="1:8" ht="12.75" hidden="1">
      <c r="A214" s="113" t="s">
        <v>145</v>
      </c>
      <c r="B214" s="143" t="s">
        <v>306</v>
      </c>
      <c r="C214" s="113" t="s">
        <v>147</v>
      </c>
      <c r="D214" s="144">
        <v>25600</v>
      </c>
      <c r="E214" s="114">
        <v>5252.5</v>
      </c>
      <c r="F214" s="115">
        <v>-8600</v>
      </c>
      <c r="G214" s="99">
        <f t="shared" si="6"/>
        <v>17000</v>
      </c>
      <c r="H214" s="193" t="s">
        <v>451</v>
      </c>
    </row>
    <row r="215" spans="1:7" ht="12.75">
      <c r="A215" s="110" t="s">
        <v>153</v>
      </c>
      <c r="B215" s="141"/>
      <c r="C215" s="110" t="s">
        <v>154</v>
      </c>
      <c r="D215" s="142">
        <v>2500</v>
      </c>
      <c r="E215" s="111">
        <v>2327.93</v>
      </c>
      <c r="F215" s="112">
        <v>0</v>
      </c>
      <c r="G215" s="99">
        <f t="shared" si="6"/>
        <v>2500</v>
      </c>
    </row>
    <row r="216" spans="1:7" ht="12.75" hidden="1">
      <c r="A216" s="110" t="s">
        <v>163</v>
      </c>
      <c r="B216" s="141"/>
      <c r="C216" s="110" t="s">
        <v>164</v>
      </c>
      <c r="D216" s="142">
        <v>2500</v>
      </c>
      <c r="E216" s="111">
        <v>2327.93</v>
      </c>
      <c r="F216" s="112">
        <v>0</v>
      </c>
      <c r="G216" s="99">
        <f t="shared" si="6"/>
        <v>2500</v>
      </c>
    </row>
    <row r="217" spans="1:7" ht="25.5" hidden="1">
      <c r="A217" s="113" t="s">
        <v>168</v>
      </c>
      <c r="B217" s="143" t="s">
        <v>307</v>
      </c>
      <c r="C217" s="113" t="s">
        <v>170</v>
      </c>
      <c r="D217" s="144">
        <v>2500</v>
      </c>
      <c r="E217" s="114">
        <v>2327.93</v>
      </c>
      <c r="F217" s="115">
        <v>0</v>
      </c>
      <c r="G217" s="99">
        <f t="shared" si="6"/>
        <v>2500</v>
      </c>
    </row>
    <row r="218" spans="1:8" s="11" customFormat="1" ht="12.75">
      <c r="A218" s="173" t="s">
        <v>308</v>
      </c>
      <c r="B218" s="174"/>
      <c r="C218" s="174"/>
      <c r="D218" s="148">
        <v>2000</v>
      </c>
      <c r="E218" s="94">
        <v>0</v>
      </c>
      <c r="F218" s="109">
        <v>-500</v>
      </c>
      <c r="G218" s="93">
        <f t="shared" si="6"/>
        <v>1500</v>
      </c>
      <c r="H218" s="198"/>
    </row>
    <row r="219" spans="1:7" ht="12.75">
      <c r="A219" s="110" t="s">
        <v>16</v>
      </c>
      <c r="B219" s="141"/>
      <c r="C219" s="110" t="s">
        <v>17</v>
      </c>
      <c r="D219" s="142">
        <v>2000</v>
      </c>
      <c r="E219" s="111">
        <v>0</v>
      </c>
      <c r="F219" s="100">
        <v>-500</v>
      </c>
      <c r="G219" s="99">
        <f t="shared" si="6"/>
        <v>1500</v>
      </c>
    </row>
    <row r="220" spans="1:7" ht="12.75">
      <c r="A220" s="110" t="s">
        <v>50</v>
      </c>
      <c r="B220" s="141"/>
      <c r="C220" s="110" t="s">
        <v>51</v>
      </c>
      <c r="D220" s="142">
        <v>2000</v>
      </c>
      <c r="E220" s="111">
        <v>0</v>
      </c>
      <c r="F220" s="100">
        <v>-500</v>
      </c>
      <c r="G220" s="99">
        <f t="shared" si="6"/>
        <v>1500</v>
      </c>
    </row>
    <row r="221" spans="1:7" ht="12.75">
      <c r="A221" s="110" t="s">
        <v>52</v>
      </c>
      <c r="B221" s="141"/>
      <c r="C221" s="110" t="s">
        <v>53</v>
      </c>
      <c r="D221" s="142">
        <v>2000</v>
      </c>
      <c r="E221" s="111">
        <v>0</v>
      </c>
      <c r="F221" s="100">
        <v>-500</v>
      </c>
      <c r="G221" s="99">
        <f t="shared" si="6"/>
        <v>1500</v>
      </c>
    </row>
    <row r="222" spans="1:7" ht="12.75" hidden="1">
      <c r="A222" s="110" t="s">
        <v>143</v>
      </c>
      <c r="B222" s="141"/>
      <c r="C222" s="110" t="s">
        <v>144</v>
      </c>
      <c r="D222" s="142">
        <v>2000</v>
      </c>
      <c r="E222" s="111">
        <v>0</v>
      </c>
      <c r="F222" s="100">
        <v>-500</v>
      </c>
      <c r="G222" s="99">
        <f t="shared" si="6"/>
        <v>1500</v>
      </c>
    </row>
    <row r="223" spans="1:7" ht="12.75" hidden="1">
      <c r="A223" s="113" t="s">
        <v>145</v>
      </c>
      <c r="B223" s="143" t="s">
        <v>309</v>
      </c>
      <c r="C223" s="113" t="s">
        <v>147</v>
      </c>
      <c r="D223" s="144">
        <v>2000</v>
      </c>
      <c r="E223" s="114">
        <v>0</v>
      </c>
      <c r="F223" s="115">
        <v>-500</v>
      </c>
      <c r="G223" s="99">
        <f t="shared" si="6"/>
        <v>1500</v>
      </c>
    </row>
    <row r="224" spans="1:7" ht="12.75">
      <c r="A224" s="175" t="s">
        <v>310</v>
      </c>
      <c r="B224" s="176"/>
      <c r="C224" s="176"/>
      <c r="D224" s="139">
        <v>51400</v>
      </c>
      <c r="E224" s="91">
        <v>17630.58</v>
      </c>
      <c r="F224" s="92">
        <f>SUM(F225)</f>
        <v>14400</v>
      </c>
      <c r="G224" s="149">
        <f t="shared" si="6"/>
        <v>65800</v>
      </c>
    </row>
    <row r="225" spans="1:7" ht="12.75">
      <c r="A225" s="173" t="s">
        <v>59</v>
      </c>
      <c r="B225" s="174"/>
      <c r="C225" s="174"/>
      <c r="D225" s="148">
        <v>51400</v>
      </c>
      <c r="E225" s="94">
        <v>17630.58</v>
      </c>
      <c r="F225" s="109">
        <f>SUM(F226+F233)</f>
        <v>14400</v>
      </c>
      <c r="G225" s="93">
        <f t="shared" si="6"/>
        <v>65800</v>
      </c>
    </row>
    <row r="226" spans="1:7" ht="12.75">
      <c r="A226" s="110" t="s">
        <v>16</v>
      </c>
      <c r="B226" s="141"/>
      <c r="C226" s="110" t="s">
        <v>17</v>
      </c>
      <c r="D226" s="142">
        <v>15900</v>
      </c>
      <c r="E226" s="111">
        <v>17177.7</v>
      </c>
      <c r="F226" s="112">
        <v>39000</v>
      </c>
      <c r="G226" s="99">
        <f t="shared" si="6"/>
        <v>54900</v>
      </c>
    </row>
    <row r="227" spans="1:7" ht="12.75">
      <c r="A227" s="110" t="s">
        <v>50</v>
      </c>
      <c r="B227" s="141"/>
      <c r="C227" s="110" t="s">
        <v>51</v>
      </c>
      <c r="D227" s="142">
        <v>15900</v>
      </c>
      <c r="E227" s="111">
        <v>17177.7</v>
      </c>
      <c r="F227" s="112">
        <f>SUM(F228+F231)</f>
        <v>39000</v>
      </c>
      <c r="G227" s="99">
        <f t="shared" si="6"/>
        <v>54900</v>
      </c>
    </row>
    <row r="228" spans="1:7" ht="12.75">
      <c r="A228" s="110" t="s">
        <v>153</v>
      </c>
      <c r="B228" s="141"/>
      <c r="C228" s="110" t="s">
        <v>154</v>
      </c>
      <c r="D228" s="142">
        <v>15900</v>
      </c>
      <c r="E228" s="111">
        <v>17177.7</v>
      </c>
      <c r="F228" s="112">
        <v>36000</v>
      </c>
      <c r="G228" s="99">
        <f t="shared" si="6"/>
        <v>51900</v>
      </c>
    </row>
    <row r="229" spans="1:7" ht="12.75" hidden="1">
      <c r="A229" s="110" t="s">
        <v>202</v>
      </c>
      <c r="B229" s="141"/>
      <c r="C229" s="110" t="s">
        <v>203</v>
      </c>
      <c r="D229" s="142">
        <v>15900</v>
      </c>
      <c r="E229" s="111">
        <v>17177.7</v>
      </c>
      <c r="F229" s="112">
        <v>36000</v>
      </c>
      <c r="G229" s="99">
        <f t="shared" si="6"/>
        <v>51900</v>
      </c>
    </row>
    <row r="230" spans="1:8" s="167" customFormat="1" ht="12.75" hidden="1">
      <c r="A230" s="113" t="s">
        <v>311</v>
      </c>
      <c r="B230" s="143" t="s">
        <v>312</v>
      </c>
      <c r="C230" s="113" t="s">
        <v>313</v>
      </c>
      <c r="D230" s="144">
        <v>15900</v>
      </c>
      <c r="E230" s="114">
        <v>17177.7</v>
      </c>
      <c r="F230" s="115">
        <v>36000</v>
      </c>
      <c r="G230" s="105">
        <f t="shared" si="6"/>
        <v>51900</v>
      </c>
      <c r="H230" s="193" t="s">
        <v>439</v>
      </c>
    </row>
    <row r="231" spans="1:8" s="1" customFormat="1" ht="12.75">
      <c r="A231" s="124">
        <v>329</v>
      </c>
      <c r="B231" s="141"/>
      <c r="C231" s="110" t="s">
        <v>285</v>
      </c>
      <c r="D231" s="142">
        <v>0</v>
      </c>
      <c r="E231" s="111">
        <v>0</v>
      </c>
      <c r="F231" s="112">
        <v>3000</v>
      </c>
      <c r="G231" s="99">
        <f t="shared" si="6"/>
        <v>3000</v>
      </c>
      <c r="H231" s="194"/>
    </row>
    <row r="232" spans="1:8" ht="12.75" hidden="1">
      <c r="A232" s="125">
        <v>32959</v>
      </c>
      <c r="B232" s="143"/>
      <c r="C232" s="113" t="s">
        <v>429</v>
      </c>
      <c r="D232" s="144">
        <v>0</v>
      </c>
      <c r="E232" s="114">
        <v>0</v>
      </c>
      <c r="F232" s="115">
        <v>3000</v>
      </c>
      <c r="G232" s="99">
        <f t="shared" si="6"/>
        <v>3000</v>
      </c>
      <c r="H232" s="194" t="s">
        <v>431</v>
      </c>
    </row>
    <row r="233" spans="1:7" ht="12.75">
      <c r="A233" s="110" t="s">
        <v>314</v>
      </c>
      <c r="B233" s="141"/>
      <c r="C233" s="110" t="s">
        <v>315</v>
      </c>
      <c r="D233" s="142">
        <v>35000</v>
      </c>
      <c r="E233" s="111">
        <v>0</v>
      </c>
      <c r="F233" s="112">
        <f>SUM(F234)</f>
        <v>-24600</v>
      </c>
      <c r="G233" s="99">
        <f t="shared" si="6"/>
        <v>10400</v>
      </c>
    </row>
    <row r="234" spans="1:7" ht="12.75">
      <c r="A234" s="110" t="s">
        <v>316</v>
      </c>
      <c r="B234" s="141"/>
      <c r="C234" s="110" t="s">
        <v>317</v>
      </c>
      <c r="D234" s="142">
        <v>35000</v>
      </c>
      <c r="E234" s="111">
        <v>0</v>
      </c>
      <c r="F234" s="112">
        <f>SUM(F235+F238)</f>
        <v>-24600</v>
      </c>
      <c r="G234" s="99">
        <f t="shared" si="6"/>
        <v>10400</v>
      </c>
    </row>
    <row r="235" spans="1:7" ht="12.75">
      <c r="A235" s="110" t="s">
        <v>318</v>
      </c>
      <c r="B235" s="141"/>
      <c r="C235" s="110" t="s">
        <v>319</v>
      </c>
      <c r="D235" s="142">
        <v>35000</v>
      </c>
      <c r="E235" s="111">
        <v>0</v>
      </c>
      <c r="F235" s="112">
        <f>SUM(F236)</f>
        <v>-24600</v>
      </c>
      <c r="G235" s="99">
        <f t="shared" si="6"/>
        <v>10400</v>
      </c>
    </row>
    <row r="236" spans="1:7" ht="12.75" hidden="1">
      <c r="A236" s="110" t="s">
        <v>320</v>
      </c>
      <c r="B236" s="141"/>
      <c r="C236" s="110" t="s">
        <v>321</v>
      </c>
      <c r="D236" s="142">
        <v>35000</v>
      </c>
      <c r="E236" s="111">
        <v>0</v>
      </c>
      <c r="F236" s="112">
        <f>SUM(F237)</f>
        <v>-24600</v>
      </c>
      <c r="G236" s="99">
        <f t="shared" si="6"/>
        <v>10400</v>
      </c>
    </row>
    <row r="237" spans="1:8" s="167" customFormat="1" ht="12.75" hidden="1">
      <c r="A237" s="113" t="s">
        <v>322</v>
      </c>
      <c r="B237" s="143" t="s">
        <v>323</v>
      </c>
      <c r="C237" s="113" t="s">
        <v>324</v>
      </c>
      <c r="D237" s="144">
        <v>35000</v>
      </c>
      <c r="E237" s="114">
        <v>5400</v>
      </c>
      <c r="F237" s="115">
        <v>-24600</v>
      </c>
      <c r="G237" s="105">
        <f t="shared" si="6"/>
        <v>10400</v>
      </c>
      <c r="H237" s="193" t="s">
        <v>440</v>
      </c>
    </row>
    <row r="238" spans="1:7" ht="12.75">
      <c r="A238" s="110" t="s">
        <v>325</v>
      </c>
      <c r="B238" s="141"/>
      <c r="C238" s="110" t="s">
        <v>326</v>
      </c>
      <c r="D238" s="142">
        <v>500</v>
      </c>
      <c r="E238" s="111">
        <v>452.88</v>
      </c>
      <c r="F238" s="112">
        <v>0</v>
      </c>
      <c r="G238" s="99">
        <f t="shared" si="6"/>
        <v>500</v>
      </c>
    </row>
    <row r="239" spans="1:7" ht="12.75" hidden="1">
      <c r="A239" s="110" t="s">
        <v>327</v>
      </c>
      <c r="B239" s="141"/>
      <c r="C239" s="110" t="s">
        <v>328</v>
      </c>
      <c r="D239" s="142">
        <v>500</v>
      </c>
      <c r="E239" s="111">
        <v>452.88</v>
      </c>
      <c r="F239" s="112">
        <v>0</v>
      </c>
      <c r="G239" s="99">
        <f t="shared" si="6"/>
        <v>500</v>
      </c>
    </row>
    <row r="240" spans="1:8" s="167" customFormat="1" ht="12.75" hidden="1">
      <c r="A240" s="113" t="s">
        <v>329</v>
      </c>
      <c r="B240" s="143" t="s">
        <v>330</v>
      </c>
      <c r="C240" s="113" t="s">
        <v>331</v>
      </c>
      <c r="D240" s="144">
        <v>500</v>
      </c>
      <c r="E240" s="114">
        <v>452.88</v>
      </c>
      <c r="F240" s="115">
        <v>0</v>
      </c>
      <c r="G240" s="105">
        <f t="shared" si="6"/>
        <v>500</v>
      </c>
      <c r="H240" s="193"/>
    </row>
    <row r="241" spans="1:7" ht="12.75">
      <c r="A241" s="175" t="s">
        <v>332</v>
      </c>
      <c r="B241" s="176"/>
      <c r="C241" s="176"/>
      <c r="D241" s="139">
        <f>SUM(D242+D262)</f>
        <v>438750</v>
      </c>
      <c r="E241" s="139">
        <f>SUM(E242+E262)</f>
        <v>236040.87</v>
      </c>
      <c r="F241" s="140">
        <f>SUM(F242+F262+F268)</f>
        <v>-95500</v>
      </c>
      <c r="G241" s="149">
        <f t="shared" si="6"/>
        <v>343250</v>
      </c>
    </row>
    <row r="242" spans="1:7" ht="12.75">
      <c r="A242" s="173" t="s">
        <v>302</v>
      </c>
      <c r="B242" s="174"/>
      <c r="C242" s="174"/>
      <c r="D242" s="148">
        <v>426000</v>
      </c>
      <c r="E242" s="148">
        <v>223290.87</v>
      </c>
      <c r="F242" s="109">
        <f>SUM(F243)</f>
        <v>-96000</v>
      </c>
      <c r="G242" s="93">
        <f t="shared" si="6"/>
        <v>330000</v>
      </c>
    </row>
    <row r="243" spans="1:7" ht="12.75">
      <c r="A243" s="110" t="s">
        <v>16</v>
      </c>
      <c r="B243" s="141"/>
      <c r="C243" s="110" t="s">
        <v>17</v>
      </c>
      <c r="D243" s="142">
        <v>426000</v>
      </c>
      <c r="E243" s="111">
        <v>223290.87</v>
      </c>
      <c r="F243" s="112">
        <f>SUM(F244+F251)</f>
        <v>-96000</v>
      </c>
      <c r="G243" s="99">
        <f t="shared" si="6"/>
        <v>330000</v>
      </c>
    </row>
    <row r="244" spans="1:7" ht="12.75">
      <c r="A244" s="110" t="s">
        <v>18</v>
      </c>
      <c r="B244" s="141"/>
      <c r="C244" s="110" t="s">
        <v>19</v>
      </c>
      <c r="D244" s="142">
        <v>314400</v>
      </c>
      <c r="E244" s="111">
        <v>195226.57</v>
      </c>
      <c r="F244" s="112">
        <f>SUM(F245+F248)</f>
        <v>-50400</v>
      </c>
      <c r="G244" s="99">
        <f t="shared" si="6"/>
        <v>264000</v>
      </c>
    </row>
    <row r="245" spans="1:7" ht="12.75">
      <c r="A245" s="110" t="s">
        <v>20</v>
      </c>
      <c r="B245" s="141"/>
      <c r="C245" s="110" t="s">
        <v>21</v>
      </c>
      <c r="D245" s="142">
        <v>270000</v>
      </c>
      <c r="E245" s="111">
        <v>167576.43</v>
      </c>
      <c r="F245" s="112">
        <f>SUM(F246)</f>
        <v>-44000</v>
      </c>
      <c r="G245" s="99">
        <f t="shared" si="6"/>
        <v>226000</v>
      </c>
    </row>
    <row r="246" spans="1:7" ht="12.75" hidden="1">
      <c r="A246" s="110" t="s">
        <v>22</v>
      </c>
      <c r="B246" s="141"/>
      <c r="C246" s="110" t="s">
        <v>23</v>
      </c>
      <c r="D246" s="142">
        <v>270000</v>
      </c>
      <c r="E246" s="111">
        <v>167576.43</v>
      </c>
      <c r="F246" s="112">
        <f>SUM(F247)</f>
        <v>-44000</v>
      </c>
      <c r="G246" s="99">
        <f t="shared" si="6"/>
        <v>226000</v>
      </c>
    </row>
    <row r="247" spans="1:8" s="167" customFormat="1" ht="12.75" hidden="1">
      <c r="A247" s="113" t="s">
        <v>24</v>
      </c>
      <c r="B247" s="143" t="s">
        <v>333</v>
      </c>
      <c r="C247" s="113" t="s">
        <v>26</v>
      </c>
      <c r="D247" s="144">
        <v>270000</v>
      </c>
      <c r="E247" s="114">
        <v>167576.43</v>
      </c>
      <c r="F247" s="115">
        <v>-44000</v>
      </c>
      <c r="G247" s="105">
        <f t="shared" si="6"/>
        <v>226000</v>
      </c>
      <c r="H247" s="193"/>
    </row>
    <row r="248" spans="1:7" ht="12.75">
      <c r="A248" s="110" t="s">
        <v>42</v>
      </c>
      <c r="B248" s="141"/>
      <c r="C248" s="110" t="s">
        <v>43</v>
      </c>
      <c r="D248" s="142">
        <v>44400</v>
      </c>
      <c r="E248" s="111">
        <v>27650.14</v>
      </c>
      <c r="F248" s="112">
        <f>SUM(F249)</f>
        <v>-6400</v>
      </c>
      <c r="G248" s="99">
        <f t="shared" si="6"/>
        <v>38000</v>
      </c>
    </row>
    <row r="249" spans="1:7" ht="12.75" hidden="1">
      <c r="A249" s="110" t="s">
        <v>44</v>
      </c>
      <c r="B249" s="141"/>
      <c r="C249" s="110" t="s">
        <v>45</v>
      </c>
      <c r="D249" s="142">
        <v>44400</v>
      </c>
      <c r="E249" s="111">
        <v>27650.14</v>
      </c>
      <c r="F249" s="112">
        <f>SUM(F250)</f>
        <v>-6400</v>
      </c>
      <c r="G249" s="99">
        <f t="shared" si="6"/>
        <v>38000</v>
      </c>
    </row>
    <row r="250" spans="1:8" s="167" customFormat="1" ht="12.75" hidden="1">
      <c r="A250" s="113" t="s">
        <v>46</v>
      </c>
      <c r="B250" s="143" t="s">
        <v>334</v>
      </c>
      <c r="C250" s="113" t="s">
        <v>48</v>
      </c>
      <c r="D250" s="144">
        <v>44400</v>
      </c>
      <c r="E250" s="114">
        <v>27650.14</v>
      </c>
      <c r="F250" s="115">
        <v>-6400</v>
      </c>
      <c r="G250" s="105">
        <f t="shared" si="6"/>
        <v>38000</v>
      </c>
      <c r="H250" s="193"/>
    </row>
    <row r="251" spans="1:7" ht="12.75">
      <c r="A251" s="110" t="s">
        <v>50</v>
      </c>
      <c r="B251" s="141"/>
      <c r="C251" s="110" t="s">
        <v>51</v>
      </c>
      <c r="D251" s="142">
        <v>111600</v>
      </c>
      <c r="E251" s="111">
        <v>28064.3</v>
      </c>
      <c r="F251" s="112">
        <f>SUM(F252+F256+F259)</f>
        <v>-45600</v>
      </c>
      <c r="G251" s="99">
        <f t="shared" si="6"/>
        <v>66000</v>
      </c>
    </row>
    <row r="252" spans="1:7" ht="12.75">
      <c r="A252" s="110" t="s">
        <v>69</v>
      </c>
      <c r="B252" s="141"/>
      <c r="C252" s="110" t="s">
        <v>70</v>
      </c>
      <c r="D252" s="142">
        <v>28300</v>
      </c>
      <c r="E252" s="111">
        <v>3064.3</v>
      </c>
      <c r="F252" s="112">
        <v>-22300</v>
      </c>
      <c r="G252" s="99">
        <f t="shared" si="6"/>
        <v>6000</v>
      </c>
    </row>
    <row r="253" spans="1:7" ht="12.75" hidden="1">
      <c r="A253" s="110" t="s">
        <v>71</v>
      </c>
      <c r="B253" s="141"/>
      <c r="C253" s="110" t="s">
        <v>72</v>
      </c>
      <c r="D253" s="142">
        <v>28300</v>
      </c>
      <c r="E253" s="111">
        <v>3064.3</v>
      </c>
      <c r="F253" s="112">
        <v>-22300</v>
      </c>
      <c r="G253" s="99">
        <f t="shared" si="6"/>
        <v>6000</v>
      </c>
    </row>
    <row r="254" spans="1:8" s="167" customFormat="1" ht="12.75" hidden="1">
      <c r="A254" s="113" t="s">
        <v>73</v>
      </c>
      <c r="B254" s="143" t="s">
        <v>335</v>
      </c>
      <c r="C254" s="113" t="s">
        <v>75</v>
      </c>
      <c r="D254" s="144">
        <v>15500</v>
      </c>
      <c r="E254" s="114">
        <v>1275</v>
      </c>
      <c r="F254" s="115">
        <v>-12500</v>
      </c>
      <c r="G254" s="105">
        <f t="shared" si="6"/>
        <v>3000</v>
      </c>
      <c r="H254" s="193"/>
    </row>
    <row r="255" spans="1:8" s="167" customFormat="1" ht="12.75" hidden="1">
      <c r="A255" s="113" t="s">
        <v>79</v>
      </c>
      <c r="B255" s="143" t="s">
        <v>336</v>
      </c>
      <c r="C255" s="113" t="s">
        <v>337</v>
      </c>
      <c r="D255" s="144">
        <v>12800</v>
      </c>
      <c r="E255" s="114">
        <v>1789.3</v>
      </c>
      <c r="F255" s="115">
        <v>-9800</v>
      </c>
      <c r="G255" s="105">
        <f t="shared" si="6"/>
        <v>3000</v>
      </c>
      <c r="H255" s="193"/>
    </row>
    <row r="256" spans="1:8" s="168" customFormat="1" ht="12.75">
      <c r="A256" s="110" t="s">
        <v>52</v>
      </c>
      <c r="B256" s="141"/>
      <c r="C256" s="110" t="s">
        <v>53</v>
      </c>
      <c r="D256" s="142">
        <v>0</v>
      </c>
      <c r="E256" s="111">
        <v>2000</v>
      </c>
      <c r="F256" s="112">
        <v>2000</v>
      </c>
      <c r="G256" s="99">
        <f t="shared" si="6"/>
        <v>2000</v>
      </c>
      <c r="H256" s="199"/>
    </row>
    <row r="257" spans="1:7" ht="12.75" hidden="1">
      <c r="A257" s="110" t="s">
        <v>148</v>
      </c>
      <c r="B257" s="141"/>
      <c r="C257" s="110" t="s">
        <v>149</v>
      </c>
      <c r="D257" s="142">
        <v>0</v>
      </c>
      <c r="E257" s="111">
        <v>2000</v>
      </c>
      <c r="F257" s="112">
        <v>2000</v>
      </c>
      <c r="G257" s="99">
        <f>SUM(D257+F257)</f>
        <v>2000</v>
      </c>
    </row>
    <row r="258" spans="1:8" s="167" customFormat="1" ht="12.75" hidden="1">
      <c r="A258" s="113" t="s">
        <v>150</v>
      </c>
      <c r="B258" s="143" t="s">
        <v>151</v>
      </c>
      <c r="C258" s="113" t="s">
        <v>152</v>
      </c>
      <c r="D258" s="144">
        <v>0</v>
      </c>
      <c r="E258" s="114">
        <v>2000</v>
      </c>
      <c r="F258" s="115">
        <v>2000</v>
      </c>
      <c r="G258" s="105">
        <f>SUM(D258+F258)</f>
        <v>2000</v>
      </c>
      <c r="H258" s="193"/>
    </row>
    <row r="259" spans="1:7" ht="12.75">
      <c r="A259" s="110" t="s">
        <v>153</v>
      </c>
      <c r="B259" s="141"/>
      <c r="C259" s="110" t="s">
        <v>154</v>
      </c>
      <c r="D259" s="142">
        <v>83300</v>
      </c>
      <c r="E259" s="111">
        <v>58000</v>
      </c>
      <c r="F259" s="112">
        <v>-25300</v>
      </c>
      <c r="G259" s="99">
        <f t="shared" si="6"/>
        <v>58000</v>
      </c>
    </row>
    <row r="260" spans="1:7" ht="12.75" hidden="1">
      <c r="A260" s="110" t="s">
        <v>215</v>
      </c>
      <c r="B260" s="141"/>
      <c r="C260" s="110" t="s">
        <v>216</v>
      </c>
      <c r="D260" s="142">
        <v>83300</v>
      </c>
      <c r="E260" s="111">
        <v>58000</v>
      </c>
      <c r="F260" s="112">
        <v>-25300</v>
      </c>
      <c r="G260" s="99">
        <f t="shared" si="6"/>
        <v>58000</v>
      </c>
    </row>
    <row r="261" spans="1:8" s="167" customFormat="1" ht="12.75" hidden="1">
      <c r="A261" s="113" t="s">
        <v>220</v>
      </c>
      <c r="B261" s="143" t="s">
        <v>338</v>
      </c>
      <c r="C261" s="113" t="s">
        <v>339</v>
      </c>
      <c r="D261" s="144">
        <v>83300</v>
      </c>
      <c r="E261" s="114">
        <v>58000</v>
      </c>
      <c r="F261" s="115">
        <v>-25300</v>
      </c>
      <c r="G261" s="105">
        <f t="shared" si="6"/>
        <v>58000</v>
      </c>
      <c r="H261" s="193"/>
    </row>
    <row r="262" spans="1:8" s="10" customFormat="1" ht="12.75">
      <c r="A262" s="116" t="s">
        <v>414</v>
      </c>
      <c r="B262" s="116"/>
      <c r="C262" s="116"/>
      <c r="D262" s="150">
        <v>12750</v>
      </c>
      <c r="E262" s="150">
        <v>12750</v>
      </c>
      <c r="F262" s="150">
        <v>0</v>
      </c>
      <c r="G262" s="93">
        <f t="shared" si="6"/>
        <v>12750</v>
      </c>
      <c r="H262" s="200"/>
    </row>
    <row r="263" spans="1:8" s="10" customFormat="1" ht="12.75">
      <c r="A263" s="151">
        <v>9</v>
      </c>
      <c r="B263" s="152"/>
      <c r="C263" s="152" t="s">
        <v>383</v>
      </c>
      <c r="D263" s="153">
        <v>12750</v>
      </c>
      <c r="E263" s="153">
        <v>12750</v>
      </c>
      <c r="F263" s="153">
        <v>0</v>
      </c>
      <c r="G263" s="99">
        <f t="shared" si="6"/>
        <v>12750</v>
      </c>
      <c r="H263" s="200"/>
    </row>
    <row r="264" spans="1:8" s="10" customFormat="1" ht="12.75">
      <c r="A264" s="151">
        <v>92</v>
      </c>
      <c r="B264" s="152"/>
      <c r="C264" s="152" t="s">
        <v>384</v>
      </c>
      <c r="D264" s="153">
        <v>12750</v>
      </c>
      <c r="E264" s="153">
        <v>12750</v>
      </c>
      <c r="F264" s="153">
        <v>0</v>
      </c>
      <c r="G264" s="99">
        <f t="shared" si="6"/>
        <v>12750</v>
      </c>
      <c r="H264" s="200"/>
    </row>
    <row r="265" spans="1:8" s="10" customFormat="1" ht="12.75">
      <c r="A265" s="151">
        <v>922</v>
      </c>
      <c r="B265" s="152"/>
      <c r="C265" s="152" t="s">
        <v>385</v>
      </c>
      <c r="D265" s="153">
        <v>12750</v>
      </c>
      <c r="E265" s="153">
        <v>12750</v>
      </c>
      <c r="F265" s="153">
        <v>0</v>
      </c>
      <c r="G265" s="99">
        <f aca="true" t="shared" si="7" ref="G265:G273">SUM(D265+F265)</f>
        <v>12750</v>
      </c>
      <c r="H265" s="200"/>
    </row>
    <row r="266" spans="1:8" s="10" customFormat="1" ht="12.75" hidden="1">
      <c r="A266" s="151">
        <v>9222</v>
      </c>
      <c r="B266" s="152"/>
      <c r="C266" s="152" t="s">
        <v>413</v>
      </c>
      <c r="D266" s="153">
        <v>12750</v>
      </c>
      <c r="E266" s="153">
        <v>12750</v>
      </c>
      <c r="F266" s="153">
        <v>0</v>
      </c>
      <c r="G266" s="99">
        <f t="shared" si="7"/>
        <v>12750</v>
      </c>
      <c r="H266" s="200"/>
    </row>
    <row r="267" spans="1:8" s="12" customFormat="1" ht="12.75" hidden="1">
      <c r="A267" s="154">
        <v>92221</v>
      </c>
      <c r="B267" s="155" t="s">
        <v>415</v>
      </c>
      <c r="C267" s="155" t="s">
        <v>412</v>
      </c>
      <c r="D267" s="156">
        <v>12750</v>
      </c>
      <c r="E267" s="156">
        <v>12750</v>
      </c>
      <c r="F267" s="156">
        <v>0</v>
      </c>
      <c r="G267" s="99">
        <f t="shared" si="7"/>
        <v>12750</v>
      </c>
      <c r="H267" s="194"/>
    </row>
    <row r="268" spans="1:8" s="10" customFormat="1" ht="12.75">
      <c r="A268" s="116" t="s">
        <v>430</v>
      </c>
      <c r="B268" s="116"/>
      <c r="C268" s="116"/>
      <c r="D268" s="116">
        <v>0</v>
      </c>
      <c r="E268" s="116">
        <v>500</v>
      </c>
      <c r="F268" s="150">
        <v>500</v>
      </c>
      <c r="G268" s="165">
        <f t="shared" si="7"/>
        <v>500</v>
      </c>
      <c r="H268" s="200"/>
    </row>
    <row r="269" spans="1:8" s="16" customFormat="1" ht="12.75">
      <c r="A269" s="118">
        <v>4</v>
      </c>
      <c r="B269" s="118"/>
      <c r="C269" s="157" t="s">
        <v>433</v>
      </c>
      <c r="D269" s="158">
        <v>0</v>
      </c>
      <c r="E269" s="158">
        <v>500</v>
      </c>
      <c r="F269" s="159">
        <v>500</v>
      </c>
      <c r="G269" s="166">
        <f t="shared" si="7"/>
        <v>500</v>
      </c>
      <c r="H269" s="201"/>
    </row>
    <row r="270" spans="1:8" s="10" customFormat="1" ht="12.75">
      <c r="A270" s="118">
        <v>42</v>
      </c>
      <c r="B270" s="118"/>
      <c r="C270" s="157" t="s">
        <v>434</v>
      </c>
      <c r="D270" s="152">
        <v>0</v>
      </c>
      <c r="E270" s="152">
        <v>500</v>
      </c>
      <c r="F270" s="153">
        <v>500</v>
      </c>
      <c r="G270" s="166">
        <f t="shared" si="7"/>
        <v>500</v>
      </c>
      <c r="H270" s="200"/>
    </row>
    <row r="271" spans="1:8" s="10" customFormat="1" ht="12.75">
      <c r="A271" s="118">
        <v>422</v>
      </c>
      <c r="B271" s="118"/>
      <c r="C271" s="157" t="s">
        <v>435</v>
      </c>
      <c r="D271" s="152">
        <v>0</v>
      </c>
      <c r="E271" s="152">
        <v>500</v>
      </c>
      <c r="F271" s="153">
        <v>500</v>
      </c>
      <c r="G271" s="166">
        <f t="shared" si="7"/>
        <v>500</v>
      </c>
      <c r="H271" s="200"/>
    </row>
    <row r="272" spans="1:8" s="10" customFormat="1" ht="12.75" hidden="1">
      <c r="A272" s="118">
        <v>4227</v>
      </c>
      <c r="B272" s="118"/>
      <c r="C272" s="157" t="s">
        <v>436</v>
      </c>
      <c r="D272" s="152">
        <v>0</v>
      </c>
      <c r="E272" s="152">
        <v>500</v>
      </c>
      <c r="F272" s="153">
        <v>500</v>
      </c>
      <c r="G272" s="166">
        <f t="shared" si="7"/>
        <v>500</v>
      </c>
      <c r="H272" s="200"/>
    </row>
    <row r="273" spans="1:8" s="12" customFormat="1" ht="12.75" hidden="1">
      <c r="A273" s="121">
        <v>42273</v>
      </c>
      <c r="B273" s="121" t="s">
        <v>437</v>
      </c>
      <c r="C273" s="160" t="s">
        <v>324</v>
      </c>
      <c r="D273" s="155">
        <v>0</v>
      </c>
      <c r="E273" s="155">
        <v>500</v>
      </c>
      <c r="F273" s="156">
        <v>500</v>
      </c>
      <c r="G273" s="166">
        <f t="shared" si="7"/>
        <v>500</v>
      </c>
      <c r="H273" s="194"/>
    </row>
    <row r="274" spans="1:7" ht="12.75">
      <c r="A274" s="161"/>
      <c r="B274" s="161"/>
      <c r="C274" s="161"/>
      <c r="D274" s="161"/>
      <c r="E274" s="161"/>
      <c r="F274" s="162"/>
      <c r="G274" s="163"/>
    </row>
    <row r="275" spans="1:7" ht="12.75">
      <c r="A275" s="161"/>
      <c r="B275" s="161"/>
      <c r="C275" s="161"/>
      <c r="D275" s="161"/>
      <c r="E275" s="161"/>
      <c r="F275" s="162"/>
      <c r="G275" s="163"/>
    </row>
    <row r="276" spans="1:7" ht="12.75">
      <c r="A276" s="161"/>
      <c r="B276" s="161"/>
      <c r="C276" s="161" t="s">
        <v>452</v>
      </c>
      <c r="D276" s="161"/>
      <c r="E276" s="161"/>
      <c r="F276" s="162" t="s">
        <v>453</v>
      </c>
      <c r="G276" s="163"/>
    </row>
    <row r="277" spans="1:7" ht="12.75">
      <c r="A277" s="161"/>
      <c r="B277" s="161"/>
      <c r="C277" s="161"/>
      <c r="D277" s="161"/>
      <c r="E277" s="161"/>
      <c r="F277" s="162" t="s">
        <v>454</v>
      </c>
      <c r="G277" s="163"/>
    </row>
    <row r="278" spans="1:7" ht="12.75">
      <c r="A278" s="161"/>
      <c r="B278" s="161"/>
      <c r="C278" s="161"/>
      <c r="D278" s="161"/>
      <c r="E278" s="161"/>
      <c r="F278" s="162"/>
      <c r="G278" s="163"/>
    </row>
    <row r="279" spans="1:7" ht="12.75">
      <c r="A279" s="161"/>
      <c r="B279" s="161"/>
      <c r="C279" s="161"/>
      <c r="D279" s="161"/>
      <c r="E279" s="161"/>
      <c r="F279" s="162"/>
      <c r="G279" s="163"/>
    </row>
    <row r="280" spans="1:7" ht="12.75">
      <c r="A280" s="161"/>
      <c r="B280" s="161"/>
      <c r="C280" s="161"/>
      <c r="D280" s="161"/>
      <c r="E280" s="161"/>
      <c r="F280" s="162"/>
      <c r="G280" s="163"/>
    </row>
    <row r="281" spans="1:7" ht="12.75">
      <c r="A281" s="161"/>
      <c r="B281" s="161"/>
      <c r="C281" s="161"/>
      <c r="D281" s="161"/>
      <c r="E281" s="161"/>
      <c r="F281" s="162"/>
      <c r="G281" s="163"/>
    </row>
    <row r="282" spans="1:7" ht="12.75">
      <c r="A282" s="161"/>
      <c r="B282" s="161"/>
      <c r="C282" s="161"/>
      <c r="D282" s="161"/>
      <c r="E282" s="161"/>
      <c r="F282" s="162"/>
      <c r="G282" s="163"/>
    </row>
    <row r="283" spans="1:7" ht="12.75">
      <c r="A283" s="161"/>
      <c r="B283" s="161"/>
      <c r="C283" s="161"/>
      <c r="D283" s="161"/>
      <c r="E283" s="161"/>
      <c r="F283" s="162"/>
      <c r="G283" s="163"/>
    </row>
    <row r="284" spans="1:7" ht="12.75">
      <c r="A284" s="161"/>
      <c r="B284" s="161"/>
      <c r="C284" s="161"/>
      <c r="D284" s="161"/>
      <c r="E284" s="161"/>
      <c r="F284" s="162"/>
      <c r="G284" s="163"/>
    </row>
    <row r="285" spans="1:7" ht="12.75">
      <c r="A285" s="161"/>
      <c r="B285" s="161"/>
      <c r="C285" s="161"/>
      <c r="D285" s="161"/>
      <c r="E285" s="161"/>
      <c r="F285" s="162"/>
      <c r="G285" s="163"/>
    </row>
    <row r="286" spans="1:7" ht="12.75">
      <c r="A286" s="161"/>
      <c r="B286" s="161"/>
      <c r="C286" s="161"/>
      <c r="D286" s="161"/>
      <c r="E286" s="161"/>
      <c r="F286" s="162"/>
      <c r="G286" s="163"/>
    </row>
    <row r="287" spans="1:7" ht="12.75">
      <c r="A287" s="161"/>
      <c r="B287" s="161"/>
      <c r="C287" s="161"/>
      <c r="D287" s="161"/>
      <c r="E287" s="161"/>
      <c r="F287" s="162"/>
      <c r="G287" s="163"/>
    </row>
    <row r="288" spans="1:7" ht="12.75">
      <c r="A288" s="161"/>
      <c r="B288" s="161"/>
      <c r="C288" s="161"/>
      <c r="D288" s="161"/>
      <c r="E288" s="161"/>
      <c r="F288" s="162"/>
      <c r="G288" s="163"/>
    </row>
    <row r="289" spans="1:7" ht="12.75">
      <c r="A289" s="161"/>
      <c r="B289" s="161"/>
      <c r="C289" s="161"/>
      <c r="D289" s="161"/>
      <c r="E289" s="161"/>
      <c r="F289" s="162"/>
      <c r="G289" s="163"/>
    </row>
    <row r="290" spans="1:7" ht="12.75">
      <c r="A290" s="161"/>
      <c r="B290" s="161"/>
      <c r="C290" s="161"/>
      <c r="D290" s="161"/>
      <c r="E290" s="161"/>
      <c r="F290" s="162"/>
      <c r="G290" s="163"/>
    </row>
    <row r="291" spans="1:7" ht="12.75">
      <c r="A291" s="161"/>
      <c r="B291" s="161"/>
      <c r="C291" s="161"/>
      <c r="D291" s="161"/>
      <c r="E291" s="161"/>
      <c r="F291" s="162"/>
      <c r="G291" s="163"/>
    </row>
    <row r="292" spans="1:7" ht="12.75">
      <c r="A292" s="161"/>
      <c r="B292" s="161"/>
      <c r="C292" s="161"/>
      <c r="D292" s="161"/>
      <c r="E292" s="161"/>
      <c r="F292" s="162"/>
      <c r="G292" s="163"/>
    </row>
    <row r="293" spans="1:7" ht="12.75">
      <c r="A293" s="161"/>
      <c r="B293" s="161"/>
      <c r="C293" s="161"/>
      <c r="D293" s="161"/>
      <c r="E293" s="161"/>
      <c r="F293" s="162"/>
      <c r="G293" s="163"/>
    </row>
  </sheetData>
  <mergeCells count="24">
    <mergeCell ref="A1:C1"/>
    <mergeCell ref="A2:C2"/>
    <mergeCell ref="A3:C3"/>
    <mergeCell ref="E3:G3"/>
    <mergeCell ref="A91:C91"/>
    <mergeCell ref="A65:C65"/>
    <mergeCell ref="A66:C66"/>
    <mergeCell ref="A67:C67"/>
    <mergeCell ref="A68:C68"/>
    <mergeCell ref="A7:C7"/>
    <mergeCell ref="A241:C241"/>
    <mergeCell ref="A242:C242"/>
    <mergeCell ref="A205:C205"/>
    <mergeCell ref="A218:C218"/>
    <mergeCell ref="A224:C224"/>
    <mergeCell ref="A225:C225"/>
    <mergeCell ref="A69:C69"/>
    <mergeCell ref="A70:C70"/>
    <mergeCell ref="A85:C85"/>
    <mergeCell ref="A39:C39"/>
    <mergeCell ref="A8:C8"/>
    <mergeCell ref="A15:C15"/>
    <mergeCell ref="A21:C21"/>
    <mergeCell ref="A33:C33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38">
      <selection activeCell="D78" sqref="D78"/>
    </sheetView>
  </sheetViews>
  <sheetFormatPr defaultColWidth="9.140625" defaultRowHeight="12.75"/>
  <cols>
    <col min="1" max="1" width="6.7109375" style="72" customWidth="1"/>
    <col min="2" max="2" width="8.00390625" style="72" customWidth="1"/>
    <col min="3" max="3" width="45.8515625" style="72" customWidth="1"/>
    <col min="4" max="4" width="12.140625" style="72" customWidth="1"/>
    <col min="5" max="5" width="11.8515625" style="72" customWidth="1"/>
    <col min="6" max="6" width="12.140625" style="73" customWidth="1"/>
    <col min="7" max="7" width="12.140625" style="74" customWidth="1"/>
  </cols>
  <sheetData>
    <row r="1" spans="1:7" ht="12.75">
      <c r="A1" s="17"/>
      <c r="B1" s="17"/>
      <c r="C1" s="17"/>
      <c r="D1" s="17"/>
      <c r="E1" s="17"/>
      <c r="F1" s="18"/>
      <c r="G1" s="19"/>
    </row>
    <row r="2" spans="1:7" s="9" customFormat="1" ht="12.75">
      <c r="A2" s="191"/>
      <c r="B2" s="192"/>
      <c r="C2" s="192"/>
      <c r="D2" s="40"/>
      <c r="E2" s="40"/>
      <c r="F2" s="40"/>
      <c r="G2" s="40"/>
    </row>
    <row r="3" spans="1:7" s="9" customFormat="1" ht="12.75">
      <c r="A3" s="191"/>
      <c r="B3" s="192"/>
      <c r="C3" s="192"/>
      <c r="D3" s="40"/>
      <c r="E3" s="40"/>
      <c r="F3" s="40"/>
      <c r="G3" s="40"/>
    </row>
    <row r="4" spans="1:7" ht="12.75">
      <c r="A4" s="42"/>
      <c r="B4" s="43"/>
      <c r="C4" s="44"/>
      <c r="D4" s="45"/>
      <c r="E4" s="33"/>
      <c r="F4" s="46"/>
      <c r="G4" s="47"/>
    </row>
    <row r="5" spans="1:7" ht="12.75">
      <c r="A5" s="48"/>
      <c r="B5" s="49"/>
      <c r="C5" s="50"/>
      <c r="D5" s="51"/>
      <c r="E5" s="20"/>
      <c r="F5" s="52"/>
      <c r="G5" s="41"/>
    </row>
    <row r="6" spans="1:7" ht="12.75">
      <c r="A6" s="48"/>
      <c r="B6" s="49"/>
      <c r="C6" s="50"/>
      <c r="D6" s="51"/>
      <c r="E6" s="20"/>
      <c r="F6" s="52"/>
      <c r="G6" s="41"/>
    </row>
    <row r="7" spans="1:7" ht="12.75">
      <c r="A7" s="48"/>
      <c r="B7" s="49"/>
      <c r="C7" s="50"/>
      <c r="D7" s="51"/>
      <c r="E7" s="20"/>
      <c r="F7" s="52"/>
      <c r="G7" s="41"/>
    </row>
    <row r="8" spans="1:7" ht="12.75">
      <c r="A8" s="48"/>
      <c r="B8" s="49"/>
      <c r="C8" s="50"/>
      <c r="D8" s="51"/>
      <c r="E8" s="20"/>
      <c r="F8" s="52"/>
      <c r="G8" s="41"/>
    </row>
    <row r="9" spans="1:7" ht="12.75">
      <c r="A9" s="53"/>
      <c r="B9" s="54"/>
      <c r="C9" s="55"/>
      <c r="D9" s="56"/>
      <c r="E9" s="57"/>
      <c r="F9" s="58"/>
      <c r="G9" s="41"/>
    </row>
    <row r="10" spans="1:7" ht="12.75">
      <c r="A10" s="189"/>
      <c r="B10" s="190"/>
      <c r="C10" s="190"/>
      <c r="D10" s="33"/>
      <c r="E10" s="33"/>
      <c r="F10" s="34"/>
      <c r="G10" s="47"/>
    </row>
    <row r="11" spans="1:7" ht="12.75">
      <c r="A11" s="59"/>
      <c r="B11" s="59"/>
      <c r="C11" s="59"/>
      <c r="D11" s="22"/>
      <c r="E11" s="22"/>
      <c r="F11" s="23"/>
      <c r="G11" s="41"/>
    </row>
    <row r="12" spans="1:7" ht="12.75">
      <c r="A12" s="59"/>
      <c r="B12" s="59"/>
      <c r="C12" s="59"/>
      <c r="D12" s="22"/>
      <c r="E12" s="22"/>
      <c r="F12" s="23"/>
      <c r="G12" s="41"/>
    </row>
    <row r="13" spans="1:7" ht="12.75">
      <c r="A13" s="59"/>
      <c r="B13" s="59"/>
      <c r="C13" s="59"/>
      <c r="D13" s="22"/>
      <c r="E13" s="22"/>
      <c r="F13" s="23"/>
      <c r="G13" s="41"/>
    </row>
    <row r="14" spans="1:7" ht="12.75">
      <c r="A14" s="59"/>
      <c r="B14" s="59"/>
      <c r="C14" s="59"/>
      <c r="D14" s="22"/>
      <c r="E14" s="22"/>
      <c r="F14" s="23"/>
      <c r="G14" s="41"/>
    </row>
    <row r="15" spans="1:7" ht="12.75">
      <c r="A15" s="60"/>
      <c r="B15" s="60"/>
      <c r="C15" s="60"/>
      <c r="D15" s="25"/>
      <c r="E15" s="25"/>
      <c r="F15" s="61"/>
      <c r="G15" s="41"/>
    </row>
    <row r="16" spans="1:7" ht="12.75">
      <c r="A16" s="189"/>
      <c r="B16" s="190"/>
      <c r="C16" s="190"/>
      <c r="D16" s="33"/>
      <c r="E16" s="33"/>
      <c r="F16" s="34"/>
      <c r="G16" s="47"/>
    </row>
    <row r="17" spans="1:7" ht="12.75">
      <c r="A17" s="59"/>
      <c r="B17" s="59"/>
      <c r="C17" s="59"/>
      <c r="D17" s="22"/>
      <c r="E17" s="22"/>
      <c r="F17" s="23"/>
      <c r="G17" s="41"/>
    </row>
    <row r="18" spans="1:7" ht="12.75">
      <c r="A18" s="59"/>
      <c r="B18" s="59"/>
      <c r="C18" s="59"/>
      <c r="D18" s="22"/>
      <c r="E18" s="22"/>
      <c r="F18" s="23"/>
      <c r="G18" s="41"/>
    </row>
    <row r="19" spans="1:7" ht="12.75">
      <c r="A19" s="59"/>
      <c r="B19" s="59"/>
      <c r="C19" s="59"/>
      <c r="D19" s="22"/>
      <c r="E19" s="22"/>
      <c r="F19" s="23"/>
      <c r="G19" s="41"/>
    </row>
    <row r="20" spans="1:7" ht="12.75">
      <c r="A20" s="59"/>
      <c r="B20" s="59"/>
      <c r="C20" s="59"/>
      <c r="D20" s="22"/>
      <c r="E20" s="22"/>
      <c r="F20" s="23"/>
      <c r="G20" s="41"/>
    </row>
    <row r="21" spans="1:7" ht="12.75">
      <c r="A21" s="60"/>
      <c r="B21" s="60"/>
      <c r="C21" s="60"/>
      <c r="D21" s="25"/>
      <c r="E21" s="25"/>
      <c r="F21" s="61"/>
      <c r="G21" s="41"/>
    </row>
    <row r="22" spans="1:7" ht="12.75">
      <c r="A22" s="60"/>
      <c r="B22" s="60"/>
      <c r="C22" s="60"/>
      <c r="D22" s="25"/>
      <c r="E22" s="25"/>
      <c r="F22" s="61"/>
      <c r="G22" s="41"/>
    </row>
    <row r="23" spans="1:7" ht="12.75">
      <c r="A23" s="60"/>
      <c r="B23" s="60"/>
      <c r="C23" s="60"/>
      <c r="D23" s="25"/>
      <c r="E23" s="25"/>
      <c r="F23" s="61"/>
      <c r="G23" s="41"/>
    </row>
    <row r="24" spans="1:7" ht="12.75">
      <c r="A24" s="59"/>
      <c r="B24" s="59"/>
      <c r="C24" s="59"/>
      <c r="D24" s="22"/>
      <c r="E24" s="22"/>
      <c r="F24" s="23"/>
      <c r="G24" s="41"/>
    </row>
    <row r="25" spans="1:7" ht="12.75">
      <c r="A25" s="59"/>
      <c r="B25" s="59"/>
      <c r="C25" s="59"/>
      <c r="D25" s="22"/>
      <c r="E25" s="22"/>
      <c r="F25" s="23"/>
      <c r="G25" s="41"/>
    </row>
    <row r="26" spans="1:7" ht="12.75">
      <c r="A26" s="59"/>
      <c r="B26" s="59"/>
      <c r="C26" s="59"/>
      <c r="D26" s="22"/>
      <c r="E26" s="22"/>
      <c r="F26" s="23"/>
      <c r="G26" s="41"/>
    </row>
    <row r="27" spans="1:7" ht="12.75">
      <c r="A27" s="60"/>
      <c r="B27" s="60"/>
      <c r="C27" s="60"/>
      <c r="D27" s="25"/>
      <c r="E27" s="25"/>
      <c r="F27" s="61"/>
      <c r="G27" s="41"/>
    </row>
    <row r="28" spans="1:7" ht="12.75">
      <c r="A28" s="187"/>
      <c r="B28" s="188"/>
      <c r="C28" s="188"/>
      <c r="D28" s="28"/>
      <c r="E28" s="28"/>
      <c r="F28" s="29"/>
      <c r="G28" s="47"/>
    </row>
    <row r="29" spans="1:7" ht="12.75">
      <c r="A29" s="3"/>
      <c r="B29" s="4"/>
      <c r="C29" s="5"/>
      <c r="D29" s="30"/>
      <c r="E29" s="30"/>
      <c r="F29" s="31"/>
      <c r="G29" s="41"/>
    </row>
    <row r="30" spans="1:7" ht="12.75">
      <c r="A30" s="3"/>
      <c r="B30" s="4"/>
      <c r="C30" s="5"/>
      <c r="D30" s="30"/>
      <c r="E30" s="30"/>
      <c r="F30" s="31"/>
      <c r="G30" s="41"/>
    </row>
    <row r="31" spans="1:7" ht="12.75">
      <c r="A31" s="3"/>
      <c r="B31" s="4"/>
      <c r="C31" s="5"/>
      <c r="D31" s="30"/>
      <c r="E31" s="30"/>
      <c r="F31" s="31"/>
      <c r="G31" s="41"/>
    </row>
    <row r="32" spans="1:7" ht="12.75">
      <c r="A32" s="3"/>
      <c r="B32" s="4"/>
      <c r="C32" s="5"/>
      <c r="D32" s="30"/>
      <c r="E32" s="30"/>
      <c r="F32" s="31"/>
      <c r="G32" s="41"/>
    </row>
    <row r="33" spans="1:7" ht="12.75">
      <c r="A33" s="6"/>
      <c r="B33" s="7"/>
      <c r="C33" s="8"/>
      <c r="D33" s="27"/>
      <c r="E33" s="27"/>
      <c r="F33" s="26"/>
      <c r="G33" s="41"/>
    </row>
    <row r="34" spans="1:7" ht="12.75">
      <c r="A34" s="189"/>
      <c r="B34" s="190"/>
      <c r="C34" s="190"/>
      <c r="D34" s="33"/>
      <c r="E34" s="33"/>
      <c r="F34" s="34"/>
      <c r="G34" s="47"/>
    </row>
    <row r="35" spans="1:7" ht="12.75">
      <c r="A35" s="59"/>
      <c r="B35" s="59"/>
      <c r="C35" s="59"/>
      <c r="D35" s="22"/>
      <c r="E35" s="22"/>
      <c r="F35" s="23"/>
      <c r="G35" s="41"/>
    </row>
    <row r="36" spans="1:7" ht="12.75">
      <c r="A36" s="59"/>
      <c r="B36" s="59"/>
      <c r="C36" s="59"/>
      <c r="D36" s="22"/>
      <c r="E36" s="22"/>
      <c r="F36" s="23"/>
      <c r="G36" s="41"/>
    </row>
    <row r="37" spans="1:7" ht="12.75">
      <c r="A37" s="59"/>
      <c r="B37" s="59"/>
      <c r="C37" s="59"/>
      <c r="D37" s="22"/>
      <c r="E37" s="22"/>
      <c r="F37" s="23"/>
      <c r="G37" s="41"/>
    </row>
    <row r="38" spans="1:7" ht="12.75">
      <c r="A38" s="59"/>
      <c r="B38" s="59"/>
      <c r="C38" s="59"/>
      <c r="D38" s="22"/>
      <c r="E38" s="22"/>
      <c r="F38" s="23"/>
      <c r="G38" s="41"/>
    </row>
    <row r="39" spans="1:7" ht="12.75">
      <c r="A39" s="60"/>
      <c r="B39" s="60"/>
      <c r="C39" s="60"/>
      <c r="D39" s="25"/>
      <c r="E39" s="25"/>
      <c r="F39" s="61"/>
      <c r="G39" s="41"/>
    </row>
    <row r="40" spans="1:7" ht="12.75">
      <c r="A40" s="60"/>
      <c r="B40" s="60"/>
      <c r="C40" s="60"/>
      <c r="D40" s="25"/>
      <c r="E40" s="25"/>
      <c r="F40" s="61"/>
      <c r="G40" s="41"/>
    </row>
    <row r="41" spans="1:7" ht="12.75">
      <c r="A41" s="60"/>
      <c r="B41" s="60"/>
      <c r="C41" s="60"/>
      <c r="D41" s="25"/>
      <c r="E41" s="25"/>
      <c r="F41" s="61"/>
      <c r="G41" s="41"/>
    </row>
    <row r="42" spans="1:7" ht="12.75">
      <c r="A42" s="59"/>
      <c r="B42" s="59"/>
      <c r="C42" s="59"/>
      <c r="D42" s="22"/>
      <c r="E42" s="22"/>
      <c r="F42" s="23"/>
      <c r="G42" s="41"/>
    </row>
    <row r="43" spans="1:7" ht="12.75">
      <c r="A43" s="59"/>
      <c r="B43" s="59"/>
      <c r="C43" s="59"/>
      <c r="D43" s="22"/>
      <c r="E43" s="22"/>
      <c r="F43" s="23"/>
      <c r="G43" s="41"/>
    </row>
    <row r="44" spans="1:7" s="2" customFormat="1" ht="12.75">
      <c r="A44" s="24"/>
      <c r="B44" s="24"/>
      <c r="C44" s="24"/>
      <c r="D44" s="27"/>
      <c r="E44" s="27"/>
      <c r="F44" s="26"/>
      <c r="G44" s="78"/>
    </row>
    <row r="45" spans="1:7" ht="12.75" hidden="1">
      <c r="A45" s="62"/>
      <c r="B45" s="32"/>
      <c r="C45" s="32"/>
      <c r="D45" s="28"/>
      <c r="E45" s="28"/>
      <c r="F45" s="29"/>
      <c r="G45" s="41"/>
    </row>
    <row r="46" spans="1:7" ht="12.75" hidden="1">
      <c r="A46" s="35"/>
      <c r="B46" s="21"/>
      <c r="C46" s="21"/>
      <c r="D46" s="30"/>
      <c r="E46" s="30"/>
      <c r="F46" s="31"/>
      <c r="G46" s="41"/>
    </row>
    <row r="47" spans="1:7" ht="12.75" hidden="1">
      <c r="A47" s="35"/>
      <c r="B47" s="21"/>
      <c r="C47" s="21"/>
      <c r="D47" s="30"/>
      <c r="E47" s="30"/>
      <c r="F47" s="31"/>
      <c r="G47" s="41"/>
    </row>
    <row r="48" spans="1:7" ht="12.75" hidden="1">
      <c r="A48" s="35"/>
      <c r="B48" s="21"/>
      <c r="C48" s="21"/>
      <c r="D48" s="30"/>
      <c r="E48" s="30"/>
      <c r="F48" s="31"/>
      <c r="G48" s="41"/>
    </row>
    <row r="49" spans="1:7" ht="12.75" hidden="1">
      <c r="A49" s="35"/>
      <c r="B49" s="21"/>
      <c r="C49" s="21"/>
      <c r="D49" s="30"/>
      <c r="E49" s="30"/>
      <c r="F49" s="31"/>
      <c r="G49" s="41"/>
    </row>
    <row r="50" spans="1:7" ht="12.75" hidden="1">
      <c r="A50" s="63"/>
      <c r="B50" s="60"/>
      <c r="C50" s="60"/>
      <c r="D50" s="25"/>
      <c r="E50" s="25"/>
      <c r="F50" s="61"/>
      <c r="G50" s="41"/>
    </row>
    <row r="51" spans="1:7" s="13" customFormat="1" ht="12">
      <c r="A51" s="64"/>
      <c r="B51" s="64"/>
      <c r="C51" s="64"/>
      <c r="D51" s="65"/>
      <c r="E51" s="65"/>
      <c r="F51" s="75"/>
      <c r="G51" s="47"/>
    </row>
    <row r="52" spans="1:7" s="14" customFormat="1" ht="12">
      <c r="A52" s="66"/>
      <c r="B52" s="67"/>
      <c r="C52" s="66"/>
      <c r="D52" s="68"/>
      <c r="E52" s="68"/>
      <c r="F52" s="76"/>
      <c r="G52" s="41"/>
    </row>
    <row r="53" spans="1:7" s="14" customFormat="1" ht="12">
      <c r="A53" s="66"/>
      <c r="B53" s="67"/>
      <c r="C53" s="66"/>
      <c r="D53" s="68"/>
      <c r="E53" s="68"/>
      <c r="F53" s="76"/>
      <c r="G53" s="41"/>
    </row>
    <row r="54" spans="1:7" s="14" customFormat="1" ht="12">
      <c r="A54" s="66"/>
      <c r="B54" s="67"/>
      <c r="C54" s="66"/>
      <c r="D54" s="68"/>
      <c r="E54" s="68"/>
      <c r="F54" s="76"/>
      <c r="G54" s="41"/>
    </row>
    <row r="55" spans="1:7" s="14" customFormat="1" ht="12">
      <c r="A55" s="66"/>
      <c r="B55" s="67"/>
      <c r="C55" s="66"/>
      <c r="D55" s="68"/>
      <c r="E55" s="68"/>
      <c r="F55" s="76"/>
      <c r="G55" s="41"/>
    </row>
    <row r="56" spans="1:7" s="15" customFormat="1" ht="12">
      <c r="A56" s="69"/>
      <c r="B56" s="70"/>
      <c r="C56" s="69"/>
      <c r="D56" s="71"/>
      <c r="E56" s="71"/>
      <c r="F56" s="77"/>
      <c r="G56" s="41"/>
    </row>
    <row r="57" spans="1:7" s="14" customFormat="1" ht="12">
      <c r="A57" s="66"/>
      <c r="B57" s="67"/>
      <c r="C57" s="66"/>
      <c r="D57" s="68"/>
      <c r="E57" s="68"/>
      <c r="F57" s="76"/>
      <c r="G57" s="41"/>
    </row>
    <row r="58" spans="1:7" s="15" customFormat="1" ht="12">
      <c r="A58" s="69"/>
      <c r="B58" s="70"/>
      <c r="C58" s="69"/>
      <c r="D58" s="71"/>
      <c r="E58" s="71"/>
      <c r="F58" s="77"/>
      <c r="G58" s="41"/>
    </row>
    <row r="62" spans="3:7" ht="12.75">
      <c r="C62" s="36"/>
      <c r="D62" s="37"/>
      <c r="E62" s="37"/>
      <c r="F62" s="38"/>
      <c r="G62" s="39"/>
    </row>
  </sheetData>
  <mergeCells count="6">
    <mergeCell ref="A28:C28"/>
    <mergeCell ref="A34:C34"/>
    <mergeCell ref="A2:C2"/>
    <mergeCell ref="A3:C3"/>
    <mergeCell ref="A10:C10"/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Katica</cp:lastModifiedBy>
  <cp:lastPrinted>2020-10-15T12:21:46Z</cp:lastPrinted>
  <dcterms:created xsi:type="dcterms:W3CDTF">1996-10-14T23:33:28Z</dcterms:created>
  <dcterms:modified xsi:type="dcterms:W3CDTF">2020-10-26T10:22:16Z</dcterms:modified>
  <cp:category/>
  <cp:version/>
  <cp:contentType/>
  <cp:contentStatus/>
</cp:coreProperties>
</file>