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8860" windowHeight="132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<sst xmlns="http://schemas.openxmlformats.org/spreadsheetml/2006/main" count="872" uniqueCount="493">
  <si>
    <t/>
  </si>
  <si>
    <t>34000 Požega</t>
  </si>
  <si>
    <t>POZICIJA</t>
  </si>
  <si>
    <t>BROJ KONTA</t>
  </si>
  <si>
    <t>VRSTA PRIHODA / PRIMITAKA</t>
  </si>
  <si>
    <t>PLANIRANO</t>
  </si>
  <si>
    <t>SVEUKUPNO PRIHODI</t>
  </si>
  <si>
    <t xml:space="preserve">Korisnik </t>
  </si>
  <si>
    <t>K004</t>
  </si>
  <si>
    <t>DJEČJI VRTIĆ POŽEGA</t>
  </si>
  <si>
    <t>Razdjel</t>
  </si>
  <si>
    <t>000</t>
  </si>
  <si>
    <t>PRIHODI</t>
  </si>
  <si>
    <t>Glava</t>
  </si>
  <si>
    <t>00002</t>
  </si>
  <si>
    <t>PRIHODI PRORAČUNSKIH KORISNIKA</t>
  </si>
  <si>
    <t xml:space="preserve">Izvor </t>
  </si>
  <si>
    <t>3.</t>
  </si>
  <si>
    <t>VLASTITI PRIHODI</t>
  </si>
  <si>
    <t>6</t>
  </si>
  <si>
    <t>Prihodi poslovanja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</si>
  <si>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</si>
  <si>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</si>
  <si>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</si>
  <si>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</si>
  <si>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</si>
  <si>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>Prihodi od pruženih usluga</t>
  </si>
  <si>
    <t>P0291</t>
  </si>
  <si>
    <t>66151</t>
  </si>
  <si>
    <t>4.</t>
  </si>
  <si>
    <t>PRIHODI ZA POSEBNE NAMJENE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</si>
  <si>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</si>
  <si>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</si>
  <si>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</si>
  <si>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</si>
  <si>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</si>
  <si>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</si>
  <si>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P0265</t>
  </si>
  <si>
    <t>65264</t>
  </si>
  <si>
    <t>Sufinan. cijene usluge, particip. i sl. - primarni program</t>
  </si>
  <si>
    <t>P0266</t>
  </si>
  <si>
    <t>Sufinanciranje cijene usluge, participacije i slično-mala škla</t>
  </si>
  <si>
    <t>P0267</t>
  </si>
  <si>
    <t>65267</t>
  </si>
  <si>
    <t>Prihodi s naslova osiguranja, refundacije štete i totalne štte</t>
  </si>
  <si>
    <t>68</t>
  </si>
  <si>
    <t>Kazne, upravne mjere i ostali prihodi</t>
  </si>
  <si>
    <t>683</t>
  </si>
  <si>
    <t>Ostali prihodi</t>
  </si>
  <si>
    <t>6831</t>
  </si>
  <si>
    <t>P0339</t>
  </si>
  <si>
    <t>68311</t>
  </si>
  <si>
    <t>5.</t>
  </si>
  <si>
    <t>POMOĆI</t>
  </si>
  <si>
    <t>63</t>
  </si>
  <si>
    <t>Pomoći iz inozemstva i od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</si>
  <si>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</si>
  <si>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</si>
  <si>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</si>
  <si>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</si>
  <si>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P0356</t>
  </si>
  <si>
    <t>63612</t>
  </si>
  <si>
    <t>P0357</t>
  </si>
  <si>
    <t>63613</t>
  </si>
  <si>
    <t>Tekuće pomoći proračunskim korisn. iz prorač. JLP(R)S koji i nije nadležan-županijski</t>
  </si>
  <si>
    <t>P0358</t>
  </si>
  <si>
    <t>Tekuće pomoći proračunskim korisn. iz pror. JLP(R)S koji im ije nadležan-općinski</t>
  </si>
  <si>
    <t>639</t>
  </si>
  <si>
    <t>Prijenosi između proračunskih korisnika istog proračuna</t>
  </si>
  <si>
    <t>6393</t>
  </si>
  <si>
    <t>Tekući prijenosi između proračunskih korisnika istog proračuna temeljem prijenosa EU sredstava</t>
  </si>
  <si>
    <t>P0495</t>
  </si>
  <si>
    <t>63931</t>
  </si>
  <si>
    <t>Tekući prijenosi između proračunskih korisnika istog proračuna temeljem prijesnosa EU sredstava</t>
  </si>
  <si>
    <t>6.</t>
  </si>
  <si>
    <t>DONACIJE</t>
  </si>
  <si>
    <t>663</t>
  </si>
  <si>
    <t>Donacije od pravnih i fizičkih osoba izvan opće države</t>
  </si>
  <si>
    <t>6631</t>
  </si>
  <si>
    <t>Tekuće donacije</t>
  </si>
  <si>
    <t>P0095</t>
  </si>
  <si>
    <t>66313</t>
  </si>
  <si>
    <t>Tekuće donacije od trgovačkih društava</t>
  </si>
  <si>
    <t>VRSTA RASHODA / IZDATAKA</t>
  </si>
  <si>
    <t>SVEUKUPNO RASHODI / IZDACI</t>
  </si>
  <si>
    <t>002</t>
  </si>
  <si>
    <t>UPRAVNI ODJEL ZA SAMOUPRAVU</t>
  </si>
  <si>
    <t>00203</t>
  </si>
  <si>
    <t>JAVNE USTANOVE PREDŠKOLSKOG ODGOJA</t>
  </si>
  <si>
    <t>Proračunski korisnik</t>
  </si>
  <si>
    <t>32738</t>
  </si>
  <si>
    <t>1.</t>
  </si>
  <si>
    <t>OPĆI PRIHODI I PRIMICI</t>
  </si>
  <si>
    <t>GLAVNI PROGRAM</t>
  </si>
  <si>
    <t>A05</t>
  </si>
  <si>
    <t>REDOVNA DJELATNOST PREDŠKOLSKOG ODGOJA</t>
  </si>
  <si>
    <t>PROGRAM</t>
  </si>
  <si>
    <t>5000</t>
  </si>
  <si>
    <t>Aktivnost</t>
  </si>
  <si>
    <t>A500001</t>
  </si>
  <si>
    <t>OSNOVNA AKTIVNOST PREDŠKOLSKOG ODGOJA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</si>
  <si>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</si>
  <si>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</si>
  <si>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</si>
  <si>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</si>
  <si>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</si>
  <si>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</si>
  <si>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</si>
  <si>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</si>
  <si>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R0238</t>
  </si>
  <si>
    <t>31111</t>
  </si>
  <si>
    <t>Plaće za zaposlene</t>
  </si>
  <si>
    <t>312</t>
  </si>
  <si>
    <t>Ostali rashodi za zaposlene</t>
  </si>
  <si>
    <t>3121</t>
  </si>
  <si>
    <t>R0239</t>
  </si>
  <si>
    <t>31212</t>
  </si>
  <si>
    <t>Nagrade</t>
  </si>
  <si>
    <t>R0241</t>
  </si>
  <si>
    <t>31214</t>
  </si>
  <si>
    <t>Otpremnine</t>
  </si>
  <si>
    <t>R1132-1</t>
  </si>
  <si>
    <t>31216</t>
  </si>
  <si>
    <t>Regres za godišnji odmor</t>
  </si>
  <si>
    <t>R2330</t>
  </si>
  <si>
    <t>31219</t>
  </si>
  <si>
    <t>Ostali nenavedeni rashodi za zaposlene</t>
  </si>
  <si>
    <t>313</t>
  </si>
  <si>
    <t>Doprinosi na plaće</t>
  </si>
  <si>
    <t>3132</t>
  </si>
  <si>
    <t>Doprinosi za obvezno zdravstveno osiguranje</t>
  </si>
  <si>
    <t>R0243</t>
  </si>
  <si>
    <t>31321</t>
  </si>
  <si>
    <t>R1148</t>
  </si>
  <si>
    <t>31322</t>
  </si>
  <si>
    <t>Doprinos za obvezno zdravstveno osiguranje zaštite zdravlja</t>
  </si>
  <si>
    <t>3133</t>
  </si>
  <si>
    <t>Doprinosi za obvezno osiguranje u slučaju nezaposlenosti</t>
  </si>
  <si>
    <t>R0244</t>
  </si>
  <si>
    <t>31332</t>
  </si>
  <si>
    <t>Doprinosi za osiguranje u slučaju nezaposlenosti</t>
  </si>
  <si>
    <t>32</t>
  </si>
  <si>
    <t>Materijalni rashodi</t>
  </si>
  <si>
    <t>323</t>
  </si>
  <si>
    <t>Rashodi za usluge</t>
  </si>
  <si>
    <t>3232</t>
  </si>
  <si>
    <t>Usluge tekućeg i investicijskog održavanja</t>
  </si>
  <si>
    <t>R0270</t>
  </si>
  <si>
    <t>32321</t>
  </si>
  <si>
    <t>Usluge tekućeg i investicijskog održavanja građevinskih objekata</t>
  </si>
  <si>
    <t>322</t>
  </si>
  <si>
    <t>Rashodi za materijal i energiju</t>
  </si>
  <si>
    <t>3221</t>
  </si>
  <si>
    <t>Uredski materijal i ostali materijalni rashodi</t>
  </si>
  <si>
    <t>R0254</t>
  </si>
  <si>
    <t>32214</t>
  </si>
  <si>
    <t>Materijal i sredstva za čišćenje i održavanje</t>
  </si>
  <si>
    <t>R0238-3</t>
  </si>
  <si>
    <t>R0239-2</t>
  </si>
  <si>
    <t>R0240-2</t>
  </si>
  <si>
    <t>31213</t>
  </si>
  <si>
    <t>Darovi</t>
  </si>
  <si>
    <t>R0242-1</t>
  </si>
  <si>
    <t>31215</t>
  </si>
  <si>
    <t>Naknade za bolest, invalidnost i smrtni slučaj</t>
  </si>
  <si>
    <t>R0243-2</t>
  </si>
  <si>
    <t>R1148-2</t>
  </si>
  <si>
    <t>R0244-2</t>
  </si>
  <si>
    <t>321</t>
  </si>
  <si>
    <t>Naknade troškova zaposlenima</t>
  </si>
  <si>
    <t>3211</t>
  </si>
  <si>
    <t>Službena putovanja</t>
  </si>
  <si>
    <t>R0245-1</t>
  </si>
  <si>
    <t>32111</t>
  </si>
  <si>
    <t>Dnevnice za službeni put u zemlji</t>
  </si>
  <si>
    <t>R0246-1</t>
  </si>
  <si>
    <t>32113</t>
  </si>
  <si>
    <t>Naknade za smještaj na službenom putu u zemlji</t>
  </si>
  <si>
    <t>R0247-1</t>
  </si>
  <si>
    <t>32115</t>
  </si>
  <si>
    <t>Naknade za prijevoz na službenom putu u zemlji</t>
  </si>
  <si>
    <t>3212</t>
  </si>
  <si>
    <t>Naknade za prijevoz, za rad na terenu i odvojeni život</t>
  </si>
  <si>
    <t>R0248-1</t>
  </si>
  <si>
    <t>32121</t>
  </si>
  <si>
    <t>Naknade za prijevoz na posao i s posla</t>
  </si>
  <si>
    <t>3213</t>
  </si>
  <si>
    <t>Stručno usavršavanje zaposlenika</t>
  </si>
  <si>
    <t>R0249-1</t>
  </si>
  <si>
    <t>32131</t>
  </si>
  <si>
    <t>Seminari, savjetovanja i simpoziji</t>
  </si>
  <si>
    <t>R0250-1</t>
  </si>
  <si>
    <t>32132</t>
  </si>
  <si>
    <t>Tečajevi i stručni ispiti</t>
  </si>
  <si>
    <t>3214</t>
  </si>
  <si>
    <t>Ostale naknade troškova zaposlenima</t>
  </si>
  <si>
    <t>R1133-1</t>
  </si>
  <si>
    <t>32141</t>
  </si>
  <si>
    <t>Naknada za korištenje privatnog automobila u službene svrhe</t>
  </si>
  <si>
    <t>R0251-1</t>
  </si>
  <si>
    <t>32211</t>
  </si>
  <si>
    <t>Uredski materijal</t>
  </si>
  <si>
    <t>R0252-1</t>
  </si>
  <si>
    <t>32212</t>
  </si>
  <si>
    <t>Literatura (publikacije, časopisi, glasila, knjige i ostalo)</t>
  </si>
  <si>
    <t>R0254-1</t>
  </si>
  <si>
    <t>R0256-1</t>
  </si>
  <si>
    <t>32216</t>
  </si>
  <si>
    <t>Materijal za higijenske potrebe i njegu</t>
  </si>
  <si>
    <t>R0257-1</t>
  </si>
  <si>
    <t>32219</t>
  </si>
  <si>
    <t>Ostali materijal za potrebe redovnog poslovanja</t>
  </si>
  <si>
    <t>3222</t>
  </si>
  <si>
    <t>Materijal i sirovine</t>
  </si>
  <si>
    <t>R0258-2</t>
  </si>
  <si>
    <t>32221</t>
  </si>
  <si>
    <t>Osnovni materijal i sirovine - za rad odgajatelja</t>
  </si>
  <si>
    <t>R0259-3</t>
  </si>
  <si>
    <t>32224</t>
  </si>
  <si>
    <t>Namirnice</t>
  </si>
  <si>
    <t>3223</t>
  </si>
  <si>
    <t>Energija</t>
  </si>
  <si>
    <t>R0260-2</t>
  </si>
  <si>
    <t>32231</t>
  </si>
  <si>
    <t>Električna energija</t>
  </si>
  <si>
    <t>R0705-2</t>
  </si>
  <si>
    <t>32233</t>
  </si>
  <si>
    <t>Plin</t>
  </si>
  <si>
    <t>R0261-1</t>
  </si>
  <si>
    <t>32234</t>
  </si>
  <si>
    <t>Motorni benzin i dizel gorivo</t>
  </si>
  <si>
    <t>3224</t>
  </si>
  <si>
    <t>Materijal i dijelovi za tekuće i investicijsko održavanje</t>
  </si>
  <si>
    <t>R0263-2</t>
  </si>
  <si>
    <t>32241</t>
  </si>
  <si>
    <t>Materijal i dijelovi za tekuće i invet. održ. građev. obj.</t>
  </si>
  <si>
    <t>R0264-1</t>
  </si>
  <si>
    <t>32242</t>
  </si>
  <si>
    <t>Materijal i dijelovi za tekuće i invest. održ. postr. i opr.</t>
  </si>
  <si>
    <t>R0265-1</t>
  </si>
  <si>
    <t>32243</t>
  </si>
  <si>
    <t>Materijal i dijelovi za tekuće i invest. održ. transp. sred.</t>
  </si>
  <si>
    <t>3225</t>
  </si>
  <si>
    <t>Sitni inventar i auto gume</t>
  </si>
  <si>
    <t>R0266-5</t>
  </si>
  <si>
    <t>32251</t>
  </si>
  <si>
    <t>Sitni inventar</t>
  </si>
  <si>
    <t>3227</t>
  </si>
  <si>
    <t>Službena, radna i zaštitna odjeća i obuća</t>
  </si>
  <si>
    <t>R0255-1</t>
  </si>
  <si>
    <t>32271</t>
  </si>
  <si>
    <t>3231</t>
  </si>
  <si>
    <t>Usluge telefona, pošte i prijevoza</t>
  </si>
  <si>
    <t>R0267-1</t>
  </si>
  <si>
    <t>32311</t>
  </si>
  <si>
    <t>Usluge telefona, telefaksa</t>
  </si>
  <si>
    <t>R0269-1</t>
  </si>
  <si>
    <t>32313</t>
  </si>
  <si>
    <t>Poštarina (pisma, tiskanice i sl.)</t>
  </si>
  <si>
    <t>R0270-3</t>
  </si>
  <si>
    <t>Usluge tekućeg i investicijskog održavanja građevinskih obje</t>
  </si>
  <si>
    <t>R0271-2</t>
  </si>
  <si>
    <t>32322</t>
  </si>
  <si>
    <t>Usluge tekućeg i investicijskog održavanja postrojenja i opr</t>
  </si>
  <si>
    <t>R0272-1</t>
  </si>
  <si>
    <t>32323</t>
  </si>
  <si>
    <t>Usluge tekućeg i investicijskog održavanja prijevoznih sreds</t>
  </si>
  <si>
    <t>R0273-1</t>
  </si>
  <si>
    <t>32329</t>
  </si>
  <si>
    <t>Ostale usluge tekućeg i investicijskog održavanja</t>
  </si>
  <si>
    <t>3233</t>
  </si>
  <si>
    <t>Usluge promidžbe i informiranja</t>
  </si>
  <si>
    <t>R0274-1</t>
  </si>
  <si>
    <t>32339</t>
  </si>
  <si>
    <t>Ostale usluge promidžbe i informiranja</t>
  </si>
  <si>
    <t>3234</t>
  </si>
  <si>
    <t>Komunalne usluge</t>
  </si>
  <si>
    <t>R0275-1</t>
  </si>
  <si>
    <t>32341</t>
  </si>
  <si>
    <t>Opskrba vodom</t>
  </si>
  <si>
    <t>R0276-1</t>
  </si>
  <si>
    <t>32342</t>
  </si>
  <si>
    <t>Iznošenje i odvoz smeća</t>
  </si>
  <si>
    <t>R0277-1</t>
  </si>
  <si>
    <t>32343</t>
  </si>
  <si>
    <t>Deratizacija i dezinsekcija</t>
  </si>
  <si>
    <t>R0278-1</t>
  </si>
  <si>
    <t>32344</t>
  </si>
  <si>
    <t>Dimnjačarske i ekološke usluge</t>
  </si>
  <si>
    <t>R1140-1</t>
  </si>
  <si>
    <t>32347</t>
  </si>
  <si>
    <t>Pričuva</t>
  </si>
  <si>
    <t>R0279-2</t>
  </si>
  <si>
    <t>32349</t>
  </si>
  <si>
    <t>Ostale komunalne usluge</t>
  </si>
  <si>
    <t>3235</t>
  </si>
  <si>
    <t>Zakupnine i najamnine</t>
  </si>
  <si>
    <t>R1623-1</t>
  </si>
  <si>
    <t>32359</t>
  </si>
  <si>
    <t>Ostale  zakupnine i najamnine</t>
  </si>
  <si>
    <t>3236</t>
  </si>
  <si>
    <t>Zdravstvene i veterinarske usluge</t>
  </si>
  <si>
    <t>R0854-2</t>
  </si>
  <si>
    <t>32361</t>
  </si>
  <si>
    <t>Obvezni i preventivni zdravstveni pregledi zaposlenika</t>
  </si>
  <si>
    <t>R0281-1</t>
  </si>
  <si>
    <t>32363</t>
  </si>
  <si>
    <t>Laboratorijske usluge</t>
  </si>
  <si>
    <t>3237</t>
  </si>
  <si>
    <t>Intelektualne i osobne usluge</t>
  </si>
  <si>
    <t>R0706-2</t>
  </si>
  <si>
    <t>32373</t>
  </si>
  <si>
    <t>Usluge odvjetnika i pravnog savjetovanja</t>
  </si>
  <si>
    <t>R0282-1</t>
  </si>
  <si>
    <t>32379</t>
  </si>
  <si>
    <t>Ostale intelektualne usluge</t>
  </si>
  <si>
    <t>3238</t>
  </si>
  <si>
    <t>Računalne usluge</t>
  </si>
  <si>
    <t>R0283-2</t>
  </si>
  <si>
    <t>32389</t>
  </si>
  <si>
    <t>Ostale računalne usluge</t>
  </si>
  <si>
    <t>3239</t>
  </si>
  <si>
    <t>Ostale usluge</t>
  </si>
  <si>
    <t>R0284-2</t>
  </si>
  <si>
    <t>32391</t>
  </si>
  <si>
    <t>Grafičke i tiskarske usluge, usluge kopiranja i uvezivanja i</t>
  </si>
  <si>
    <t>R0285-3</t>
  </si>
  <si>
    <t>32392</t>
  </si>
  <si>
    <t>Film i izrada fotografija</t>
  </si>
  <si>
    <t>R0286-1</t>
  </si>
  <si>
    <t>32394</t>
  </si>
  <si>
    <t>Usluge pri registraciji prijevoznih sredstava</t>
  </si>
  <si>
    <t>R0287-1</t>
  </si>
  <si>
    <t>32399</t>
  </si>
  <si>
    <t>Ostale nespomenute usluge</t>
  </si>
  <si>
    <t>329</t>
  </si>
  <si>
    <t>Ostali nespomenuti rashodi poslovanja</t>
  </si>
  <si>
    <t>3292</t>
  </si>
  <si>
    <t>Premije osiguranja</t>
  </si>
  <si>
    <t>R0288-1</t>
  </si>
  <si>
    <t>32921</t>
  </si>
  <si>
    <t>Premije osiguranja prijevoznih sredstava</t>
  </si>
  <si>
    <t>R0289-1</t>
  </si>
  <si>
    <t>32922</t>
  </si>
  <si>
    <t>Premije osiguranja ostale imovine</t>
  </si>
  <si>
    <t>R0290-2</t>
  </si>
  <si>
    <t>32923</t>
  </si>
  <si>
    <t>Premije osiguranja zaposlenih</t>
  </si>
  <si>
    <t>3293</t>
  </si>
  <si>
    <t>Reprezentacija</t>
  </si>
  <si>
    <t>R0291-2</t>
  </si>
  <si>
    <t>32931</t>
  </si>
  <si>
    <t>3294</t>
  </si>
  <si>
    <t>Članarine</t>
  </si>
  <si>
    <t>R0292-1</t>
  </si>
  <si>
    <t>32941</t>
  </si>
  <si>
    <t>Tuzemne članarine</t>
  </si>
  <si>
    <t>3295</t>
  </si>
  <si>
    <t>Pristojbe i naknade</t>
  </si>
  <si>
    <t>R1135-1</t>
  </si>
  <si>
    <t>32951</t>
  </si>
  <si>
    <t>Upravne i administrativne pristojbe</t>
  </si>
  <si>
    <t>R1136-1</t>
  </si>
  <si>
    <t>32952</t>
  </si>
  <si>
    <t>Sudske pristojbe</t>
  </si>
  <si>
    <t>R1137-1</t>
  </si>
  <si>
    <t>32953</t>
  </si>
  <si>
    <t>Javnobilježničke pristojbe</t>
  </si>
  <si>
    <t>R1534-1</t>
  </si>
  <si>
    <t>32955</t>
  </si>
  <si>
    <t>Novčana naknada poslodavca zbog nezapošljavanja osoba s invaditetom</t>
  </si>
  <si>
    <t>3299</t>
  </si>
  <si>
    <t>R1138-1</t>
  </si>
  <si>
    <t>32991</t>
  </si>
  <si>
    <t>Rashodi protokola (vijenci, cvijeće, svijeće i slično)</t>
  </si>
  <si>
    <t>R1031-2</t>
  </si>
  <si>
    <t>32999</t>
  </si>
  <si>
    <t>34</t>
  </si>
  <si>
    <t>Financijski rashodi</t>
  </si>
  <si>
    <t>343</t>
  </si>
  <si>
    <t>Ostali financijski rashodi</t>
  </si>
  <si>
    <t>3433</t>
  </si>
  <si>
    <t>Zatezne kamate</t>
  </si>
  <si>
    <t>R0294-1</t>
  </si>
  <si>
    <t>34333</t>
  </si>
  <si>
    <t>Zatezne kamate iz poslovnih odnosa</t>
  </si>
  <si>
    <t>3434</t>
  </si>
  <si>
    <t>Ostali nespomenuti financijski rashodi</t>
  </si>
  <si>
    <t>R1139-1</t>
  </si>
  <si>
    <t>34349</t>
  </si>
  <si>
    <t>Kapitalni projekt</t>
  </si>
  <si>
    <t>K500001</t>
  </si>
  <si>
    <t>NABAVA OPREME U PREDŠKOLSKOM ODGOJU</t>
  </si>
  <si>
    <t>R1564-1</t>
  </si>
  <si>
    <t>32353</t>
  </si>
  <si>
    <t>Zakupnine i najamnine za opremu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</si>
  <si>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</si>
  <si>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</si>
  <si>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</si>
  <si>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</si>
  <si>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</si>
  <si>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</si>
  <si>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4227</t>
  </si>
  <si>
    <t>Uređaji, strojevi i oprema za ostale namjene</t>
  </si>
  <si>
    <t>R0297-4</t>
  </si>
  <si>
    <t>42273</t>
  </si>
  <si>
    <t>Oprema</t>
  </si>
  <si>
    <t>426</t>
  </si>
  <si>
    <t>Nematerijalna proizvedena imovina</t>
  </si>
  <si>
    <t>4262</t>
  </si>
  <si>
    <t>Ulaganja u računalne programe</t>
  </si>
  <si>
    <t>R1417-1</t>
  </si>
  <si>
    <t>42621</t>
  </si>
  <si>
    <t>R0238-4</t>
  </si>
  <si>
    <t>Plaća za zaposlene</t>
  </si>
  <si>
    <t>R0248-2</t>
  </si>
  <si>
    <t>Naknada za prijevoz na posao i s posla</t>
  </si>
  <si>
    <t>R0258</t>
  </si>
  <si>
    <t>R0259-1</t>
  </si>
  <si>
    <t>R0266-1</t>
  </si>
  <si>
    <t>R0266-3</t>
  </si>
  <si>
    <t>R0271</t>
  </si>
  <si>
    <t>Tekući projekt</t>
  </si>
  <si>
    <t>T500003</t>
  </si>
  <si>
    <t>PROJEKT POŽEŠKI LIMAČI</t>
  </si>
  <si>
    <t>R2387</t>
  </si>
  <si>
    <t>R2388</t>
  </si>
  <si>
    <t>R2389</t>
  </si>
  <si>
    <t>R0266</t>
  </si>
  <si>
    <t>PROMJENA</t>
  </si>
  <si>
    <t>NOVI PLAN</t>
  </si>
  <si>
    <t>OPĆI</t>
  </si>
  <si>
    <t>VLASTITI</t>
  </si>
  <si>
    <t>PZPN</t>
  </si>
  <si>
    <t>1.400,00+1.800,00=3.200,00 x11=35.200,00</t>
  </si>
  <si>
    <t>makni</t>
  </si>
  <si>
    <t>R2396</t>
  </si>
  <si>
    <t>R2395</t>
  </si>
  <si>
    <t>5.1.</t>
  </si>
  <si>
    <t>POMOĆI - VIŠAK PRIHODA P.K.</t>
  </si>
  <si>
    <t>Izvor  REZULTAT POSLOVANJA IZ PRETHODNE GODINE-V.P. POMOĆI PROR.KOR</t>
  </si>
  <si>
    <t>Vlastiti izvori</t>
  </si>
  <si>
    <t>Rezultat poslovanja</t>
  </si>
  <si>
    <t>Višak/manjak prihoda</t>
  </si>
  <si>
    <t>Višak prihoda</t>
  </si>
  <si>
    <t>P0244</t>
  </si>
  <si>
    <t>Višak prihoda poslovanja</t>
  </si>
  <si>
    <t>Izvor</t>
  </si>
  <si>
    <t>OPĆI PRIHODI I PRIMICI PRORAČUNSKIH KORISNIKA</t>
  </si>
  <si>
    <t>Prihodi poslovana</t>
  </si>
  <si>
    <t>Prihodi iz proračuna</t>
  </si>
  <si>
    <t>Prihodi iz nadležnog proračuna za financiranje redovne djelatnosti proračunskih korisnika</t>
  </si>
  <si>
    <t>Prihodi iz nadležnog proračuna za financiranje rashoda poslovanja</t>
  </si>
  <si>
    <t>P0221</t>
  </si>
  <si>
    <t>VIŠAK PRIHODA</t>
  </si>
  <si>
    <t>RUDINSKA 8</t>
  </si>
  <si>
    <t>OIB: 30492723401</t>
  </si>
  <si>
    <t>REZULTAT POSLOVANJA IZ PRETHODNE GODINE</t>
  </si>
  <si>
    <t xml:space="preserve">PLAN 2019.G. </t>
  </si>
  <si>
    <t>PLAN 2020.</t>
  </si>
  <si>
    <t>PROJEKCIJE ZA 2022.G.</t>
  </si>
  <si>
    <t>PROJEKCIJE ZA 2021.</t>
  </si>
  <si>
    <t>24.981,63x3=74.944,89  otpremnin Pandža, Lončarević, Madaj</t>
  </si>
  <si>
    <t>2 osobe</t>
  </si>
  <si>
    <t>po ug.=232.890,72 potrošeno u 2018.g. =10.585,28 ostaje za potrošit 222.305,44</t>
  </si>
  <si>
    <t>PLAN 2019.G.</t>
  </si>
  <si>
    <t>PLAN ZA 2020.G.</t>
  </si>
  <si>
    <t>PROJEKCIJE ZA 2021.G.</t>
  </si>
  <si>
    <t>160x20=3.200,00x8 rata=25.600,00</t>
  </si>
  <si>
    <t>25.600,00 za djecu predškole + 400x5 djecex8rata=16.000,00 kn, sveukupno od min.=41.600,00</t>
  </si>
  <si>
    <t>provjeriti sa Milanom</t>
  </si>
  <si>
    <t>17.772,00x11 mj.=195.492,00</t>
  </si>
  <si>
    <t>za ravnatelja - Glas slavonije 1.300,0+pdv</t>
  </si>
  <si>
    <t>Sitni inventar-županija</t>
  </si>
  <si>
    <t>Sitni inventar-ministarstvo</t>
  </si>
  <si>
    <t>jub. Cca 64.800,00</t>
  </si>
  <si>
    <t>1500 X66=992.000 (61 redovni rad+3 sa hzz+2 od limača)</t>
  </si>
  <si>
    <t>uskrsnica -dar u naravi =68x600,00=40.800,00</t>
  </si>
  <si>
    <t>božićnica, uskrsnica=1.500,00x66=99.000,00</t>
  </si>
  <si>
    <t>po popisu</t>
  </si>
  <si>
    <t>za hrv. Vode + za  kontejner cca 1.300,00</t>
  </si>
  <si>
    <t>?</t>
  </si>
  <si>
    <t>razlika u odnosu na postojeći plan</t>
  </si>
  <si>
    <t>defektolog-ug. O djelu=51.207,44, jezična edukacija=32.000,00</t>
  </si>
  <si>
    <t>94x170,00=15.980,00</t>
  </si>
  <si>
    <t>smilja</t>
  </si>
  <si>
    <t>U Požegi, 01.10.2019.</t>
  </si>
  <si>
    <t>RAVNATELJICA:</t>
  </si>
  <si>
    <t>Sanda Lukić, mag.praesc.educ.</t>
  </si>
  <si>
    <t xml:space="preserve">                   FINANCIJSKI PLAN ZA 2020. GODINU I PROJEKCIJE ZA 2021. I 2022.GODINU</t>
  </si>
  <si>
    <t>Tekuće pomoći iz drž.proračuna prorač. korisnicima proračuna - državni</t>
  </si>
  <si>
    <t>napomene</t>
  </si>
  <si>
    <t>DJEČJI VRTIĆ POŽEGA - OSNOVNA AKTIVNOST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</si>
</sst>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1041A]dd\.mm\.yyyy"/>
    <numFmt numFmtId="165" formatCode="[$-1041A]h:mm"/>
    <numFmt numFmtId="166" formatCode="[$-1041A]#,##0.00;\-\ #,##0.00"/>
    <numFmt numFmtId="167" formatCode="#,##0.00;[Red]#,##0.00"/>
    <numFmt numFmtId="168" formatCode="#,##0.00_ ;\-#,##0.00\ "/>
    <numFmt numFmtId="169" formatCode="#,##0.00_ ;[Red]\-#,##0.00\ "/>
    <numFmt numFmtId="170" formatCode="0.00_ ;[Red]\-0.00\ "/>
  </numFmts>
  <fonts count="36">
    <font>
      <sz val="11"/>
      <color indexed="8"/>
      <name val="Calibri"/>
      <family val="2"/>
    </font>
    <font>
      <sz val="11"/>
      <name val="Calibri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10"/>
      <name val="Arial"/>
      <family val="0"/>
    </font>
    <font>
      <b/>
      <sz val="9"/>
      <color indexed="8"/>
      <name val="Arial"/>
      <family val="0"/>
    </font>
    <font>
      <b/>
      <sz val="9"/>
      <color indexed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3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0"/>
    </font>
    <font>
      <sz val="9"/>
      <name val="Arial"/>
      <family val="0"/>
    </font>
    <font>
      <b/>
      <sz val="9"/>
      <name val="Arial"/>
      <family val="0"/>
    </font>
    <font>
      <sz val="11"/>
      <name val="Arial"/>
      <family val="2"/>
    </font>
    <font>
      <sz val="9"/>
      <color indexed="14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46"/>
      <name val="Arial"/>
      <family val="0"/>
    </font>
    <font>
      <sz val="8"/>
      <name val="Calibri"/>
      <family val="0"/>
    </font>
    <font>
      <b/>
      <sz val="9"/>
      <color indexed="10"/>
      <name val="Calibri"/>
      <family val="2"/>
    </font>
    <font>
      <sz val="11"/>
      <color indexed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1" applyNumberFormat="0" applyFont="0" applyAlignment="0" applyProtection="0"/>
    <xf numFmtId="0" fontId="12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16" fillId="2" borderId="2" applyNumberFormat="0" applyAlignment="0" applyProtection="0"/>
    <xf numFmtId="0" fontId="17" fillId="2" borderId="3" applyNumberFormat="0" applyAlignment="0" applyProtection="0"/>
    <xf numFmtId="0" fontId="13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9" fillId="18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5" fillId="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7">
    <xf numFmtId="0" fontId="1" fillId="0" borderId="0" xfId="0" applyFont="1" applyFill="1" applyBorder="1" applyAlignment="1">
      <alignment/>
    </xf>
    <xf numFmtId="166" fontId="6" fillId="19" borderId="10" xfId="51" applyNumberFormat="1" applyFont="1" applyFill="1" applyBorder="1" applyAlignment="1">
      <alignment horizontal="right" vertical="center" wrapText="1" readingOrder="1"/>
      <protection/>
    </xf>
    <xf numFmtId="0" fontId="1" fillId="0" borderId="10" xfId="0" applyFont="1" applyFill="1" applyBorder="1" applyAlignment="1">
      <alignment/>
    </xf>
    <xf numFmtId="0" fontId="2" fillId="0" borderId="10" xfId="51" applyNumberFormat="1" applyFont="1" applyFill="1" applyBorder="1" applyAlignment="1">
      <alignment vertical="center" wrapText="1" readingOrder="1"/>
      <protection/>
    </xf>
    <xf numFmtId="0" fontId="2" fillId="0" borderId="10" xfId="51" applyNumberFormat="1" applyFont="1" applyFill="1" applyBorder="1" applyAlignment="1">
      <alignment horizontal="right" vertical="center" wrapText="1" readingOrder="1"/>
      <protection/>
    </xf>
    <xf numFmtId="0" fontId="5" fillId="20" borderId="10" xfId="51" applyNumberFormat="1" applyFont="1" applyFill="1" applyBorder="1" applyAlignment="1">
      <alignment horizontal="left" vertical="center" wrapText="1" readingOrder="1"/>
      <protection/>
    </xf>
    <xf numFmtId="0" fontId="5" fillId="20" borderId="10" xfId="51" applyNumberFormat="1" applyFont="1" applyFill="1" applyBorder="1" applyAlignment="1">
      <alignment vertical="center" wrapText="1" readingOrder="1"/>
      <protection/>
    </xf>
    <xf numFmtId="166" fontId="5" fillId="20" borderId="10" xfId="51" applyNumberFormat="1" applyFont="1" applyFill="1" applyBorder="1" applyAlignment="1">
      <alignment horizontal="right" vertical="center" wrapText="1" readingOrder="1"/>
      <protection/>
    </xf>
    <xf numFmtId="0" fontId="6" fillId="19" borderId="10" xfId="51" applyNumberFormat="1" applyFont="1" applyFill="1" applyBorder="1" applyAlignment="1">
      <alignment horizontal="left" vertical="center" wrapText="1" readingOrder="1"/>
      <protection/>
    </xf>
    <xf numFmtId="0" fontId="6" fillId="19" borderId="10" xfId="51" applyNumberFormat="1" applyFont="1" applyFill="1" applyBorder="1" applyAlignment="1">
      <alignment vertical="center" wrapText="1" readingOrder="1"/>
      <protection/>
    </xf>
    <xf numFmtId="0" fontId="6" fillId="21" borderId="10" xfId="51" applyNumberFormat="1" applyFont="1" applyFill="1" applyBorder="1" applyAlignment="1">
      <alignment horizontal="left" vertical="center" wrapText="1" readingOrder="1"/>
      <protection/>
    </xf>
    <xf numFmtId="0" fontId="6" fillId="21" borderId="10" xfId="51" applyNumberFormat="1" applyFont="1" applyFill="1" applyBorder="1" applyAlignment="1">
      <alignment vertical="center" wrapText="1" readingOrder="1"/>
      <protection/>
    </xf>
    <xf numFmtId="166" fontId="6" fillId="21" borderId="10" xfId="51" applyNumberFormat="1" applyFont="1" applyFill="1" applyBorder="1" applyAlignment="1">
      <alignment horizontal="right" vertical="center" wrapText="1" readingOrder="1"/>
      <protection/>
    </xf>
    <xf numFmtId="0" fontId="7" fillId="22" borderId="10" xfId="51" applyNumberFormat="1" applyFont="1" applyFill="1" applyBorder="1" applyAlignment="1">
      <alignment horizontal="left" vertical="center" wrapText="1" readingOrder="1"/>
      <protection/>
    </xf>
    <xf numFmtId="0" fontId="7" fillId="22" borderId="10" xfId="51" applyNumberFormat="1" applyFont="1" applyFill="1" applyBorder="1" applyAlignment="1">
      <alignment vertical="center" wrapText="1" readingOrder="1"/>
      <protection/>
    </xf>
    <xf numFmtId="166" fontId="7" fillId="22" borderId="10" xfId="51" applyNumberFormat="1" applyFont="1" applyFill="1" applyBorder="1" applyAlignment="1">
      <alignment horizontal="right" vertical="center" wrapText="1" readingOrder="1"/>
      <protection/>
    </xf>
    <xf numFmtId="0" fontId="6" fillId="23" borderId="10" xfId="51" applyNumberFormat="1" applyFont="1" applyFill="1" applyBorder="1" applyAlignment="1">
      <alignment horizontal="left" vertical="center" wrapText="1" readingOrder="1"/>
      <protection/>
    </xf>
    <xf numFmtId="0" fontId="6" fillId="23" borderId="10" xfId="51" applyNumberFormat="1" applyFont="1" applyFill="1" applyBorder="1" applyAlignment="1">
      <alignment vertical="center" wrapText="1" readingOrder="1"/>
      <protection/>
    </xf>
    <xf numFmtId="166" fontId="6" fillId="23" borderId="10" xfId="51" applyNumberFormat="1" applyFont="1" applyFill="1" applyBorder="1" applyAlignment="1">
      <alignment horizontal="right" vertical="center" wrapText="1" readingOrder="1"/>
      <protection/>
    </xf>
    <xf numFmtId="0" fontId="6" fillId="24" borderId="10" xfId="51" applyNumberFormat="1" applyFont="1" applyFill="1" applyBorder="1" applyAlignment="1">
      <alignment horizontal="left" vertical="center" wrapText="1" readingOrder="1"/>
      <protection/>
    </xf>
    <xf numFmtId="0" fontId="6" fillId="24" borderId="10" xfId="51" applyNumberFormat="1" applyFont="1" applyFill="1" applyBorder="1" applyAlignment="1">
      <alignment vertical="center" wrapText="1" readingOrder="1"/>
      <protection/>
    </xf>
    <xf numFmtId="166" fontId="6" fillId="24" borderId="10" xfId="51" applyNumberFormat="1" applyFont="1" applyFill="1" applyBorder="1" applyAlignment="1">
      <alignment horizontal="right" vertical="center" wrapText="1" readingOrder="1"/>
      <protection/>
    </xf>
    <xf numFmtId="0" fontId="6" fillId="25" borderId="10" xfId="51" applyNumberFormat="1" applyFont="1" applyFill="1" applyBorder="1" applyAlignment="1">
      <alignment horizontal="left" vertical="center" wrapText="1" readingOrder="1"/>
      <protection/>
    </xf>
    <xf numFmtId="0" fontId="6" fillId="25" borderId="10" xfId="51" applyNumberFormat="1" applyFont="1" applyFill="1" applyBorder="1" applyAlignment="1">
      <alignment vertical="center" wrapText="1" readingOrder="1"/>
      <protection/>
    </xf>
    <xf numFmtId="166" fontId="6" fillId="25" borderId="10" xfId="51" applyNumberFormat="1" applyFont="1" applyFill="1" applyBorder="1" applyAlignment="1">
      <alignment horizontal="right" vertical="center" wrapText="1" readingOrder="1"/>
      <protection/>
    </xf>
    <xf numFmtId="0" fontId="6" fillId="26" borderId="10" xfId="51" applyNumberFormat="1" applyFont="1" applyFill="1" applyBorder="1" applyAlignment="1">
      <alignment horizontal="left" vertical="center" wrapText="1" readingOrder="1"/>
      <protection/>
    </xf>
    <xf numFmtId="0" fontId="6" fillId="26" borderId="10" xfId="51" applyNumberFormat="1" applyFont="1" applyFill="1" applyBorder="1" applyAlignment="1">
      <alignment vertical="center" wrapText="1" readingOrder="1"/>
      <protection/>
    </xf>
    <xf numFmtId="166" fontId="6" fillId="26" borderId="10" xfId="51" applyNumberFormat="1" applyFont="1" applyFill="1" applyBorder="1" applyAlignment="1">
      <alignment horizontal="right" vertical="center" wrapText="1" readingOrder="1"/>
      <protection/>
    </xf>
    <xf numFmtId="0" fontId="2" fillId="26" borderId="10" xfId="51" applyNumberFormat="1" applyFont="1" applyFill="1" applyBorder="1" applyAlignment="1">
      <alignment horizontal="left" vertical="center" wrapText="1" readingOrder="1"/>
      <protection/>
    </xf>
    <xf numFmtId="0" fontId="2" fillId="26" borderId="10" xfId="51" applyNumberFormat="1" applyFont="1" applyFill="1" applyBorder="1" applyAlignment="1">
      <alignment vertical="center" wrapText="1" readingOrder="1"/>
      <protection/>
    </xf>
    <xf numFmtId="166" fontId="2" fillId="26" borderId="10" xfId="51" applyNumberFormat="1" applyFont="1" applyFill="1" applyBorder="1" applyAlignment="1">
      <alignment horizontal="right" vertical="center" wrapText="1" readingOrder="1"/>
      <protection/>
    </xf>
    <xf numFmtId="0" fontId="1" fillId="0" borderId="10" xfId="0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/>
    </xf>
    <xf numFmtId="167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67" fontId="1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5" fillId="23" borderId="10" xfId="51" applyNumberFormat="1" applyFont="1" applyFill="1" applyBorder="1" applyAlignment="1">
      <alignment horizontal="left" vertical="center" wrapText="1" readingOrder="1"/>
      <protection/>
    </xf>
    <xf numFmtId="0" fontId="5" fillId="23" borderId="10" xfId="51" applyNumberFormat="1" applyFont="1" applyFill="1" applyBorder="1" applyAlignment="1">
      <alignment vertical="center" wrapText="1" readingOrder="1"/>
      <protection/>
    </xf>
    <xf numFmtId="166" fontId="5" fillId="23" borderId="10" xfId="51" applyNumberFormat="1" applyFont="1" applyFill="1" applyBorder="1" applyAlignment="1">
      <alignment horizontal="right" vertical="center" wrapText="1" readingOrder="1"/>
      <protection/>
    </xf>
    <xf numFmtId="0" fontId="23" fillId="0" borderId="0" xfId="0" applyFont="1" applyFill="1" applyBorder="1" applyAlignment="1">
      <alignment/>
    </xf>
    <xf numFmtId="166" fontId="6" fillId="0" borderId="10" xfId="51" applyNumberFormat="1" applyFont="1" applyFill="1" applyBorder="1" applyAlignment="1">
      <alignment horizontal="right" vertical="center" wrapText="1" readingOrder="1"/>
      <protection/>
    </xf>
    <xf numFmtId="166" fontId="2" fillId="0" borderId="10" xfId="51" applyNumberFormat="1" applyFont="1" applyFill="1" applyBorder="1" applyAlignment="1">
      <alignment horizontal="right" vertical="center" wrapText="1" readingOrder="1"/>
      <protection/>
    </xf>
    <xf numFmtId="0" fontId="5" fillId="27" borderId="10" xfId="51" applyNumberFormat="1" applyFont="1" applyFill="1" applyBorder="1" applyAlignment="1">
      <alignment horizontal="left" vertical="center" wrapText="1" readingOrder="1"/>
      <protection/>
    </xf>
    <xf numFmtId="0" fontId="5" fillId="27" borderId="10" xfId="51" applyNumberFormat="1" applyFont="1" applyFill="1" applyBorder="1" applyAlignment="1">
      <alignment vertical="center" wrapText="1" readingOrder="1"/>
      <protection/>
    </xf>
    <xf numFmtId="166" fontId="5" fillId="27" borderId="10" xfId="51" applyNumberFormat="1" applyFont="1" applyFill="1" applyBorder="1" applyAlignment="1">
      <alignment horizontal="right" vertical="center" wrapText="1" readingOrder="1"/>
      <protection/>
    </xf>
    <xf numFmtId="0" fontId="6" fillId="28" borderId="10" xfId="51" applyNumberFormat="1" applyFont="1" applyFill="1" applyBorder="1" applyAlignment="1">
      <alignment horizontal="left" vertical="center" wrapText="1" readingOrder="1"/>
      <protection/>
    </xf>
    <xf numFmtId="0" fontId="6" fillId="28" borderId="10" xfId="51" applyNumberFormat="1" applyFont="1" applyFill="1" applyBorder="1" applyAlignment="1">
      <alignment vertical="center" wrapText="1" readingOrder="1"/>
      <protection/>
    </xf>
    <xf numFmtId="166" fontId="6" fillId="28" borderId="10" xfId="51" applyNumberFormat="1" applyFont="1" applyFill="1" applyBorder="1" applyAlignment="1">
      <alignment horizontal="right" vertical="center" wrapText="1" readingOrder="1"/>
      <protection/>
    </xf>
    <xf numFmtId="0" fontId="6" fillId="0" borderId="10" xfId="51" applyNumberFormat="1" applyFont="1" applyFill="1" applyBorder="1" applyAlignment="1">
      <alignment horizontal="left" vertical="center" wrapText="1" readingOrder="1"/>
      <protection/>
    </xf>
    <xf numFmtId="0" fontId="6" fillId="0" borderId="10" xfId="51" applyNumberFormat="1" applyFont="1" applyFill="1" applyBorder="1" applyAlignment="1">
      <alignment vertical="center" wrapText="1" readingOrder="1"/>
      <protection/>
    </xf>
    <xf numFmtId="0" fontId="2" fillId="0" borderId="10" xfId="51" applyNumberFormat="1" applyFont="1" applyFill="1" applyBorder="1" applyAlignment="1">
      <alignment horizontal="left" vertical="center" wrapText="1" readingOrder="1"/>
      <protection/>
    </xf>
    <xf numFmtId="0" fontId="2" fillId="0" borderId="10" xfId="51" applyNumberFormat="1" applyFont="1" applyFill="1" applyBorder="1" applyAlignment="1">
      <alignment vertical="center" wrapText="1" readingOrder="1"/>
      <protection/>
    </xf>
    <xf numFmtId="0" fontId="22" fillId="0" borderId="10" xfId="0" applyFont="1" applyBorder="1" applyAlignment="1">
      <alignment horizontal="left" wrapText="1"/>
    </xf>
    <xf numFmtId="0" fontId="22" fillId="13" borderId="10" xfId="0" applyFont="1" applyFill="1" applyBorder="1" applyAlignment="1">
      <alignment/>
    </xf>
    <xf numFmtId="0" fontId="22" fillId="0" borderId="10" xfId="0" applyFont="1" applyBorder="1" applyAlignment="1">
      <alignment wrapText="1"/>
    </xf>
    <xf numFmtId="167" fontId="24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 quotePrefix="1">
      <alignment horizontal="left" wrapText="1"/>
    </xf>
    <xf numFmtId="0" fontId="6" fillId="0" borderId="10" xfId="0" applyFont="1" applyFill="1" applyBorder="1" applyAlignment="1">
      <alignment wrapText="1" shrinkToFit="1"/>
    </xf>
    <xf numFmtId="167" fontId="27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 quotePrefix="1">
      <alignment horizontal="left" wrapText="1"/>
    </xf>
    <xf numFmtId="0" fontId="2" fillId="0" borderId="10" xfId="0" applyFont="1" applyFill="1" applyBorder="1" applyAlignment="1">
      <alignment wrapText="1" shrinkToFit="1"/>
    </xf>
    <xf numFmtId="0" fontId="6" fillId="26" borderId="10" xfId="51" applyNumberFormat="1" applyFont="1" applyFill="1" applyBorder="1" applyAlignment="1">
      <alignment horizontal="left" vertical="center" wrapText="1" readingOrder="1"/>
      <protection/>
    </xf>
    <xf numFmtId="0" fontId="6" fillId="26" borderId="10" xfId="51" applyNumberFormat="1" applyFont="1" applyFill="1" applyBorder="1" applyAlignment="1">
      <alignment vertical="center" wrapText="1" readingOrder="1"/>
      <protection/>
    </xf>
    <xf numFmtId="0" fontId="2" fillId="26" borderId="10" xfId="51" applyNumberFormat="1" applyFont="1" applyFill="1" applyBorder="1" applyAlignment="1">
      <alignment horizontal="left" vertical="center" wrapText="1" readingOrder="1"/>
      <protection/>
    </xf>
    <xf numFmtId="0" fontId="2" fillId="26" borderId="10" xfId="51" applyNumberFormat="1" applyFont="1" applyFill="1" applyBorder="1" applyAlignment="1">
      <alignment vertical="center" wrapText="1" readingOrder="1"/>
      <protection/>
    </xf>
    <xf numFmtId="0" fontId="29" fillId="0" borderId="0" xfId="0" applyFont="1" applyFill="1" applyBorder="1" applyAlignment="1">
      <alignment/>
    </xf>
    <xf numFmtId="169" fontId="6" fillId="23" borderId="10" xfId="51" applyNumberFormat="1" applyFont="1" applyFill="1" applyBorder="1" applyAlignment="1">
      <alignment horizontal="right" vertical="center" wrapText="1" readingOrder="1"/>
      <protection/>
    </xf>
    <xf numFmtId="169" fontId="26" fillId="13" borderId="10" xfId="51" applyNumberFormat="1" applyFont="1" applyFill="1" applyBorder="1" applyAlignment="1">
      <alignment horizontal="right" vertical="center" wrapText="1" readingOrder="1"/>
      <protection/>
    </xf>
    <xf numFmtId="169" fontId="1" fillId="0" borderId="10" xfId="0" applyNumberFormat="1" applyFont="1" applyFill="1" applyBorder="1" applyAlignment="1">
      <alignment horizontal="right"/>
    </xf>
    <xf numFmtId="169" fontId="1" fillId="0" borderId="1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6" fillId="26" borderId="10" xfId="51" applyNumberFormat="1" applyFont="1" applyFill="1" applyBorder="1" applyAlignment="1">
      <alignment horizontal="left" vertical="center" wrapText="1" readingOrder="1"/>
      <protection/>
    </xf>
    <xf numFmtId="169" fontId="6" fillId="26" borderId="10" xfId="51" applyNumberFormat="1" applyFont="1" applyFill="1" applyBorder="1" applyAlignment="1">
      <alignment vertical="center" wrapText="1" readingOrder="1"/>
      <protection/>
    </xf>
    <xf numFmtId="169" fontId="6" fillId="26" borderId="10" xfId="51" applyNumberFormat="1" applyFont="1" applyFill="1" applyBorder="1" applyAlignment="1">
      <alignment horizontal="right" vertical="center" wrapText="1" readingOrder="1"/>
      <protection/>
    </xf>
    <xf numFmtId="169" fontId="26" fillId="0" borderId="10" xfId="51" applyNumberFormat="1" applyFont="1" applyFill="1" applyBorder="1" applyAlignment="1">
      <alignment horizontal="right" vertical="center" wrapText="1" readingOrder="1"/>
      <protection/>
    </xf>
    <xf numFmtId="169" fontId="1" fillId="0" borderId="10" xfId="0" applyNumberFormat="1" applyFont="1" applyFill="1" applyBorder="1" applyAlignment="1">
      <alignment horizontal="right" readingOrder="1"/>
    </xf>
    <xf numFmtId="169" fontId="1" fillId="0" borderId="10" xfId="0" applyNumberFormat="1" applyFont="1" applyFill="1" applyBorder="1" applyAlignment="1">
      <alignment readingOrder="1"/>
    </xf>
    <xf numFmtId="169" fontId="1" fillId="0" borderId="0" xfId="0" applyNumberFormat="1" applyFont="1" applyFill="1" applyBorder="1" applyAlignment="1">
      <alignment readingOrder="1"/>
    </xf>
    <xf numFmtId="169" fontId="2" fillId="26" borderId="10" xfId="51" applyNumberFormat="1" applyFont="1" applyFill="1" applyBorder="1" applyAlignment="1">
      <alignment horizontal="left" vertical="center" wrapText="1" readingOrder="1"/>
      <protection/>
    </xf>
    <xf numFmtId="169" fontId="2" fillId="26" borderId="10" xfId="51" applyNumberFormat="1" applyFont="1" applyFill="1" applyBorder="1" applyAlignment="1">
      <alignment vertical="center" wrapText="1" readingOrder="1"/>
      <protection/>
    </xf>
    <xf numFmtId="169" fontId="2" fillId="26" borderId="10" xfId="51" applyNumberFormat="1" applyFont="1" applyFill="1" applyBorder="1" applyAlignment="1">
      <alignment horizontal="right" vertical="center" wrapText="1" readingOrder="1"/>
      <protection/>
    </xf>
    <xf numFmtId="169" fontId="25" fillId="0" borderId="10" xfId="51" applyNumberFormat="1" applyFont="1" applyFill="1" applyBorder="1" applyAlignment="1">
      <alignment horizontal="right" vertical="center" wrapText="1" readingOrder="1"/>
      <protection/>
    </xf>
    <xf numFmtId="169" fontId="2" fillId="0" borderId="10" xfId="51" applyNumberFormat="1" applyFont="1" applyFill="1" applyBorder="1" applyAlignment="1">
      <alignment horizontal="right" vertical="center" wrapText="1" readingOrder="1"/>
      <protection/>
    </xf>
    <xf numFmtId="169" fontId="25" fillId="0" borderId="10" xfId="51" applyNumberFormat="1" applyFont="1" applyFill="1" applyBorder="1" applyAlignment="1">
      <alignment horizontal="right" vertical="center" wrapText="1" readingOrder="1"/>
      <protection/>
    </xf>
    <xf numFmtId="169" fontId="5" fillId="20" borderId="10" xfId="51" applyNumberFormat="1" applyFont="1" applyFill="1" applyBorder="1" applyAlignment="1">
      <alignment horizontal="right" vertical="center" wrapText="1" readingOrder="1"/>
      <protection/>
    </xf>
    <xf numFmtId="169" fontId="6" fillId="19" borderId="10" xfId="51" applyNumberFormat="1" applyFont="1" applyFill="1" applyBorder="1" applyAlignment="1">
      <alignment horizontal="right" vertical="center" wrapText="1" readingOrder="1"/>
      <protection/>
    </xf>
    <xf numFmtId="169" fontId="6" fillId="21" borderId="10" xfId="51" applyNumberFormat="1" applyFont="1" applyFill="1" applyBorder="1" applyAlignment="1">
      <alignment horizontal="right" vertical="center" wrapText="1" readingOrder="1"/>
      <protection/>
    </xf>
    <xf numFmtId="169" fontId="7" fillId="22" borderId="10" xfId="51" applyNumberFormat="1" applyFont="1" applyFill="1" applyBorder="1" applyAlignment="1">
      <alignment horizontal="right" vertical="center" wrapText="1" readingOrder="1"/>
      <protection/>
    </xf>
    <xf numFmtId="169" fontId="7" fillId="0" borderId="10" xfId="51" applyNumberFormat="1" applyFont="1" applyFill="1" applyBorder="1" applyAlignment="1">
      <alignment horizontal="right" vertical="center" wrapText="1" readingOrder="1"/>
      <protection/>
    </xf>
    <xf numFmtId="169" fontId="26" fillId="0" borderId="10" xfId="51" applyNumberFormat="1" applyFont="1" applyFill="1" applyBorder="1" applyAlignment="1">
      <alignment horizontal="right" vertical="center" wrapText="1" readingOrder="1"/>
      <protection/>
    </xf>
    <xf numFmtId="169" fontId="28" fillId="0" borderId="10" xfId="51" applyNumberFormat="1" applyFont="1" applyFill="1" applyBorder="1" applyAlignment="1">
      <alignment horizontal="right" vertical="center" wrapText="1" readingOrder="1"/>
      <protection/>
    </xf>
    <xf numFmtId="169" fontId="25" fillId="0" borderId="10" xfId="51" applyNumberFormat="1" applyFont="1" applyFill="1" applyBorder="1" applyAlignment="1">
      <alignment horizontal="right" vertical="center" wrapText="1" readingOrder="1"/>
      <protection/>
    </xf>
    <xf numFmtId="169" fontId="6" fillId="26" borderId="10" xfId="51" applyNumberFormat="1" applyFont="1" applyFill="1" applyBorder="1" applyAlignment="1">
      <alignment horizontal="right" vertical="center" wrapText="1" readingOrder="1"/>
      <protection/>
    </xf>
    <xf numFmtId="169" fontId="2" fillId="26" borderId="10" xfId="51" applyNumberFormat="1" applyFont="1" applyFill="1" applyBorder="1" applyAlignment="1">
      <alignment horizontal="right" vertical="center" wrapText="1" readingOrder="1"/>
      <protection/>
    </xf>
    <xf numFmtId="169" fontId="6" fillId="27" borderId="10" xfId="51" applyNumberFormat="1" applyFont="1" applyFill="1" applyBorder="1" applyAlignment="1">
      <alignment horizontal="right" vertical="center" wrapText="1" readingOrder="1"/>
      <protection/>
    </xf>
    <xf numFmtId="169" fontId="1" fillId="0" borderId="10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169" fontId="6" fillId="29" borderId="10" xfId="51" applyNumberFormat="1" applyFont="1" applyFill="1" applyBorder="1" applyAlignment="1">
      <alignment horizontal="right" vertical="center" wrapText="1" readingOrder="1"/>
      <protection/>
    </xf>
    <xf numFmtId="169" fontId="5" fillId="30" borderId="10" xfId="51" applyNumberFormat="1" applyFont="1" applyFill="1" applyBorder="1" applyAlignment="1">
      <alignment horizontal="right" vertical="center" wrapText="1" readingOrder="1"/>
      <protection/>
    </xf>
    <xf numFmtId="169" fontId="6" fillId="24" borderId="10" xfId="51" applyNumberFormat="1" applyFont="1" applyFill="1" applyBorder="1" applyAlignment="1">
      <alignment horizontal="right" vertical="center" wrapText="1" readingOrder="1"/>
      <protection/>
    </xf>
    <xf numFmtId="169" fontId="6" fillId="31" borderId="10" xfId="51" applyNumberFormat="1" applyFont="1" applyFill="1" applyBorder="1" applyAlignment="1">
      <alignment horizontal="right" vertical="center" wrapText="1" readingOrder="1"/>
      <protection/>
    </xf>
    <xf numFmtId="169" fontId="6" fillId="25" borderId="10" xfId="51" applyNumberFormat="1" applyFont="1" applyFill="1" applyBorder="1" applyAlignment="1">
      <alignment horizontal="right" vertical="center" wrapText="1" readingOrder="1"/>
      <protection/>
    </xf>
    <xf numFmtId="169" fontId="6" fillId="32" borderId="10" xfId="51" applyNumberFormat="1" applyFont="1" applyFill="1" applyBorder="1" applyAlignment="1">
      <alignment horizontal="right" vertical="center" wrapText="1" readingOrder="1"/>
      <protection/>
    </xf>
    <xf numFmtId="169" fontId="2" fillId="29" borderId="10" xfId="51" applyNumberFormat="1" applyFont="1" applyFill="1" applyBorder="1" applyAlignment="1">
      <alignment horizontal="right" vertical="center" wrapText="1" readingOrder="1"/>
      <protection/>
    </xf>
    <xf numFmtId="169" fontId="6" fillId="0" borderId="10" xfId="51" applyNumberFormat="1" applyFont="1" applyFill="1" applyBorder="1" applyAlignment="1">
      <alignment horizontal="right" vertical="center" wrapText="1" readingOrder="1"/>
      <protection/>
    </xf>
    <xf numFmtId="169" fontId="2" fillId="0" borderId="10" xfId="51" applyNumberFormat="1" applyFont="1" applyFill="1" applyBorder="1" applyAlignment="1">
      <alignment horizontal="right" vertical="center" wrapText="1" readingOrder="1"/>
      <protection/>
    </xf>
    <xf numFmtId="169" fontId="6" fillId="28" borderId="10" xfId="51" applyNumberFormat="1" applyFont="1" applyFill="1" applyBorder="1" applyAlignment="1">
      <alignment horizontal="right" vertical="center" wrapText="1" readingOrder="1"/>
      <protection/>
    </xf>
    <xf numFmtId="169" fontId="5" fillId="27" borderId="10" xfId="51" applyNumberFormat="1" applyFont="1" applyFill="1" applyBorder="1" applyAlignment="1">
      <alignment horizontal="right" vertical="center" wrapText="1" readingOrder="1"/>
      <protection/>
    </xf>
    <xf numFmtId="169" fontId="5" fillId="23" borderId="10" xfId="51" applyNumberFormat="1" applyFont="1" applyFill="1" applyBorder="1" applyAlignment="1">
      <alignment horizontal="right" vertical="center" wrapText="1" readingOrder="1"/>
      <protection/>
    </xf>
    <xf numFmtId="169" fontId="32" fillId="0" borderId="10" xfId="51" applyNumberFormat="1" applyFont="1" applyFill="1" applyBorder="1" applyAlignment="1">
      <alignment horizontal="right" vertical="center" wrapText="1" readingOrder="1"/>
      <protection/>
    </xf>
    <xf numFmtId="169" fontId="2" fillId="0" borderId="10" xfId="51" applyNumberFormat="1" applyFont="1" applyFill="1" applyBorder="1" applyAlignment="1">
      <alignment horizontal="center" vertical="center" wrapText="1" readingOrder="1"/>
      <protection/>
    </xf>
    <xf numFmtId="169" fontId="2" fillId="0" borderId="10" xfId="51" applyNumberFormat="1" applyFont="1" applyFill="1" applyBorder="1" applyAlignment="1">
      <alignment horizontal="center" vertical="center" wrapText="1" readingOrder="1"/>
      <protection/>
    </xf>
    <xf numFmtId="0" fontId="1" fillId="2" borderId="1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6" borderId="10" xfId="51" applyNumberFormat="1" applyFont="1" applyFill="1" applyBorder="1" applyAlignment="1">
      <alignment horizontal="left" vertical="center" readingOrder="1"/>
      <protection/>
    </xf>
    <xf numFmtId="0" fontId="2" fillId="26" borderId="10" xfId="51" applyNumberFormat="1" applyFont="1" applyFill="1" applyBorder="1" applyAlignment="1">
      <alignment vertical="center" readingOrder="1"/>
      <protection/>
    </xf>
    <xf numFmtId="166" fontId="2" fillId="26" borderId="10" xfId="51" applyNumberFormat="1" applyFont="1" applyFill="1" applyBorder="1" applyAlignment="1">
      <alignment horizontal="right" vertical="center" readingOrder="1"/>
      <protection/>
    </xf>
    <xf numFmtId="169" fontId="2" fillId="26" borderId="10" xfId="51" applyNumberFormat="1" applyFont="1" applyFill="1" applyBorder="1" applyAlignment="1">
      <alignment horizontal="right" vertical="center" readingOrder="1"/>
      <protection/>
    </xf>
    <xf numFmtId="169" fontId="2" fillId="29" borderId="10" xfId="51" applyNumberFormat="1" applyFont="1" applyFill="1" applyBorder="1" applyAlignment="1">
      <alignment horizontal="right" vertical="center" readingOrder="1"/>
      <protection/>
    </xf>
    <xf numFmtId="0" fontId="1" fillId="2" borderId="1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69" fontId="5" fillId="30" borderId="10" xfId="51" applyNumberFormat="1" applyFont="1" applyFill="1" applyBorder="1" applyAlignment="1">
      <alignment horizontal="right" vertical="center" wrapText="1" readingOrder="1"/>
      <protection/>
    </xf>
    <xf numFmtId="0" fontId="1" fillId="0" borderId="11" xfId="0" applyFont="1" applyFill="1" applyBorder="1" applyAlignment="1">
      <alignment/>
    </xf>
    <xf numFmtId="169" fontId="25" fillId="0" borderId="10" xfId="51" applyNumberFormat="1" applyFont="1" applyFill="1" applyBorder="1" applyAlignment="1">
      <alignment horizontal="center" vertical="center" wrapText="1" readingOrder="1"/>
      <protection/>
    </xf>
    <xf numFmtId="169" fontId="1" fillId="0" borderId="10" xfId="0" applyNumberFormat="1" applyFont="1" applyFill="1" applyBorder="1" applyAlignment="1">
      <alignment horizontal="left" shrinkToFit="1" readingOrder="1"/>
    </xf>
    <xf numFmtId="0" fontId="4" fillId="26" borderId="10" xfId="51" applyNumberFormat="1" applyFont="1" applyFill="1" applyBorder="1" applyAlignment="1">
      <alignment horizontal="left" vertical="center" wrapText="1" readingOrder="1"/>
      <protection/>
    </xf>
    <xf numFmtId="0" fontId="4" fillId="26" borderId="10" xfId="51" applyNumberFormat="1" applyFont="1" applyFill="1" applyBorder="1" applyAlignment="1">
      <alignment vertical="center" wrapText="1" readingOrder="1"/>
      <protection/>
    </xf>
    <xf numFmtId="166" fontId="4" fillId="26" borderId="10" xfId="51" applyNumberFormat="1" applyFont="1" applyFill="1" applyBorder="1" applyAlignment="1">
      <alignment horizontal="right" vertical="center" wrapText="1" readingOrder="1"/>
      <protection/>
    </xf>
    <xf numFmtId="169" fontId="4" fillId="26" borderId="10" xfId="51" applyNumberFormat="1" applyFont="1" applyFill="1" applyBorder="1" applyAlignment="1">
      <alignment horizontal="right" vertical="center" wrapText="1" readingOrder="1"/>
      <protection/>
    </xf>
    <xf numFmtId="169" fontId="33" fillId="0" borderId="10" xfId="0" applyNumberFormat="1" applyFont="1" applyFill="1" applyBorder="1" applyAlignment="1">
      <alignment horizontal="right" wrapText="1"/>
    </xf>
    <xf numFmtId="169" fontId="1" fillId="2" borderId="10" xfId="0" applyNumberFormat="1" applyFont="1" applyFill="1" applyBorder="1" applyAlignment="1">
      <alignment horizontal="right"/>
    </xf>
    <xf numFmtId="169" fontId="24" fillId="0" borderId="10" xfId="0" applyNumberFormat="1" applyFont="1" applyFill="1" applyBorder="1" applyAlignment="1">
      <alignment horizontal="right"/>
    </xf>
    <xf numFmtId="169" fontId="19" fillId="0" borderId="10" xfId="0" applyNumberFormat="1" applyFont="1" applyFill="1" applyBorder="1" applyAlignment="1">
      <alignment horizontal="right"/>
    </xf>
    <xf numFmtId="169" fontId="23" fillId="0" borderId="1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169" fontId="1" fillId="0" borderId="12" xfId="0" applyNumberFormat="1" applyFont="1" applyFill="1" applyBorder="1" applyAlignment="1">
      <alignment/>
    </xf>
    <xf numFmtId="167" fontId="1" fillId="0" borderId="12" xfId="0" applyNumberFormat="1" applyFont="1" applyFill="1" applyBorder="1" applyAlignment="1">
      <alignment horizontal="right"/>
    </xf>
    <xf numFmtId="169" fontId="29" fillId="0" borderId="0" xfId="0" applyNumberFormat="1" applyFont="1" applyFill="1" applyBorder="1" applyAlignment="1">
      <alignment/>
    </xf>
    <xf numFmtId="167" fontId="29" fillId="0" borderId="0" xfId="0" applyNumberFormat="1" applyFont="1" applyFill="1" applyBorder="1" applyAlignment="1">
      <alignment horizontal="right"/>
    </xf>
    <xf numFmtId="169" fontId="24" fillId="0" borderId="0" xfId="0" applyNumberFormat="1" applyFont="1" applyFill="1" applyBorder="1" applyAlignment="1">
      <alignment/>
    </xf>
    <xf numFmtId="167" fontId="24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9" fontId="1" fillId="0" borderId="11" xfId="0" applyNumberFormat="1" applyFont="1" applyFill="1" applyBorder="1" applyAlignment="1">
      <alignment/>
    </xf>
    <xf numFmtId="167" fontId="1" fillId="0" borderId="11" xfId="0" applyNumberFormat="1" applyFont="1" applyFill="1" applyBorder="1" applyAlignment="1">
      <alignment horizontal="right"/>
    </xf>
    <xf numFmtId="167" fontId="1" fillId="0" borderId="12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169" fontId="0" fillId="0" borderId="11" xfId="0" applyNumberFormat="1" applyFont="1" applyFill="1" applyBorder="1" applyAlignment="1">
      <alignment/>
    </xf>
    <xf numFmtId="169" fontId="1" fillId="0" borderId="11" xfId="0" applyNumberFormat="1" applyFont="1" applyFill="1" applyBorder="1" applyAlignment="1">
      <alignment horizontal="right"/>
    </xf>
    <xf numFmtId="169" fontId="0" fillId="0" borderId="12" xfId="0" applyNumberFormat="1" applyFont="1" applyFill="1" applyBorder="1" applyAlignment="1">
      <alignment/>
    </xf>
    <xf numFmtId="169" fontId="1" fillId="0" borderId="12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4" fillId="13" borderId="10" xfId="0" applyFont="1" applyFill="1" applyBorder="1" applyAlignment="1">
      <alignment wrapText="1"/>
    </xf>
    <xf numFmtId="0" fontId="34" fillId="13" borderId="10" xfId="0" applyFont="1" applyFill="1" applyBorder="1" applyAlignment="1" quotePrefix="1">
      <alignment wrapText="1"/>
    </xf>
    <xf numFmtId="0" fontId="34" fillId="13" borderId="10" xfId="0" applyFont="1" applyFill="1" applyBorder="1" applyAlignment="1">
      <alignment wrapText="1" shrinkToFit="1"/>
    </xf>
    <xf numFmtId="169" fontId="5" fillId="13" borderId="10" xfId="51" applyNumberFormat="1" applyFont="1" applyFill="1" applyBorder="1" applyAlignment="1">
      <alignment horizontal="right" vertical="center" wrapText="1" readingOrder="1"/>
      <protection/>
    </xf>
    <xf numFmtId="167" fontId="23" fillId="0" borderId="10" xfId="0" applyNumberFormat="1" applyFont="1" applyFill="1" applyBorder="1" applyAlignment="1">
      <alignment horizontal="right"/>
    </xf>
    <xf numFmtId="0" fontId="5" fillId="23" borderId="10" xfId="51" applyNumberFormat="1" applyFont="1" applyFill="1" applyBorder="1" applyAlignment="1">
      <alignment horizontal="left" vertical="center" wrapText="1" readingOrder="1"/>
      <protection/>
    </xf>
    <xf numFmtId="0" fontId="5" fillId="23" borderId="10" xfId="51" applyNumberFormat="1" applyFont="1" applyFill="1" applyBorder="1" applyAlignment="1">
      <alignment vertical="center" wrapText="1" readingOrder="1"/>
      <protection/>
    </xf>
    <xf numFmtId="169" fontId="5" fillId="23" borderId="10" xfId="51" applyNumberFormat="1" applyFont="1" applyFill="1" applyBorder="1" applyAlignment="1">
      <alignment horizontal="right" vertical="center" wrapText="1" readingOrder="1"/>
      <protection/>
    </xf>
    <xf numFmtId="167" fontId="35" fillId="0" borderId="10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169" fontId="5" fillId="23" borderId="10" xfId="51" applyNumberFormat="1" applyFont="1" applyFill="1" applyBorder="1" applyAlignment="1">
      <alignment horizontal="left" vertical="center" wrapText="1" readingOrder="1"/>
      <protection/>
    </xf>
    <xf numFmtId="169" fontId="5" fillId="23" borderId="10" xfId="51" applyNumberFormat="1" applyFont="1" applyFill="1" applyBorder="1" applyAlignment="1">
      <alignment vertical="center" wrapText="1" readingOrder="1"/>
      <protection/>
    </xf>
    <xf numFmtId="169" fontId="23" fillId="0" borderId="10" xfId="0" applyNumberFormat="1" applyFont="1" applyFill="1" applyBorder="1" applyAlignment="1">
      <alignment/>
    </xf>
    <xf numFmtId="169" fontId="23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0" fillId="0" borderId="12" xfId="0" applyNumberFormat="1" applyFont="1" applyFill="1" applyBorder="1" applyAlignment="1">
      <alignment horizontal="center"/>
    </xf>
    <xf numFmtId="0" fontId="26" fillId="33" borderId="10" xfId="51" applyNumberFormat="1" applyFont="1" applyFill="1" applyBorder="1" applyAlignment="1">
      <alignment horizontal="left" vertical="center" wrapText="1" readingOrder="1"/>
      <protection/>
    </xf>
    <xf numFmtId="0" fontId="26" fillId="33" borderId="10" xfId="51" applyNumberFormat="1" applyFont="1" applyFill="1" applyBorder="1" applyAlignment="1">
      <alignment vertical="center" wrapText="1" readingOrder="1"/>
      <protection/>
    </xf>
    <xf numFmtId="166" fontId="26" fillId="33" borderId="10" xfId="51" applyNumberFormat="1" applyFont="1" applyFill="1" applyBorder="1" applyAlignment="1">
      <alignment horizontal="right" vertical="center" wrapText="1" readingOrder="1"/>
      <protection/>
    </xf>
    <xf numFmtId="169" fontId="26" fillId="33" borderId="10" xfId="51" applyNumberFormat="1" applyFont="1" applyFill="1" applyBorder="1" applyAlignment="1">
      <alignment horizontal="right" vertical="center" wrapText="1" readingOrder="1"/>
      <protection/>
    </xf>
    <xf numFmtId="169" fontId="26" fillId="34" borderId="10" xfId="51" applyNumberFormat="1" applyFont="1" applyFill="1" applyBorder="1" applyAlignment="1">
      <alignment horizontal="right" vertical="center" wrapText="1" readingOrder="1"/>
      <protection/>
    </xf>
    <xf numFmtId="0" fontId="6" fillId="0" borderId="0" xfId="51" applyNumberFormat="1" applyFont="1" applyFill="1" applyBorder="1" applyAlignment="1">
      <alignment vertical="top" wrapText="1" readingOrder="1"/>
      <protection/>
    </xf>
    <xf numFmtId="0" fontId="29" fillId="0" borderId="0" xfId="0" applyFont="1" applyFill="1" applyBorder="1" applyAlignment="1">
      <alignment/>
    </xf>
    <xf numFmtId="0" fontId="4" fillId="0" borderId="10" xfId="51" applyNumberFormat="1" applyFont="1" applyFill="1" applyBorder="1" applyAlignment="1">
      <alignment horizontal="center" vertical="top" wrapText="1" readingOrder="1"/>
      <protection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0" xfId="51" applyNumberFormat="1" applyFont="1" applyFill="1" applyBorder="1" applyAlignment="1">
      <alignment horizontal="left" vertical="top" wrapText="1" readingOrder="1"/>
      <protection/>
    </xf>
    <xf numFmtId="0" fontId="1" fillId="0" borderId="0" xfId="0" applyFont="1" applyFill="1" applyBorder="1" applyAlignment="1">
      <alignment horizontal="lef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80FF80"/>
      <rgbColor rgb="00FFFF80"/>
      <rgbColor rgb="00FFFF00"/>
      <rgbColor rgb="00400000"/>
      <rgbColor rgb="00FF0000"/>
      <rgbColor rgb="0080FFFF"/>
      <rgbColor rgb="0000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8000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showGridLines="0" tabSelected="1" zoomScalePageLayoutView="0" workbookViewId="0" topLeftCell="A1">
      <selection activeCell="C72" sqref="C71:C72"/>
    </sheetView>
  </sheetViews>
  <sheetFormatPr defaultColWidth="9.140625" defaultRowHeight="15"/>
  <cols>
    <col min="1" max="1" width="13.421875" style="2" customWidth="1"/>
    <col min="2" max="2" width="14.8515625" style="2" customWidth="1"/>
    <col min="3" max="3" width="48.140625" style="2" customWidth="1"/>
    <col min="4" max="4" width="16.421875" style="81" hidden="1" customWidth="1"/>
    <col min="5" max="5" width="17.00390625" style="81" hidden="1" customWidth="1"/>
    <col min="6" max="6" width="19.140625" style="81" hidden="1" customWidth="1"/>
    <col min="7" max="9" width="16.28125" style="81" customWidth="1"/>
    <col min="10" max="10" width="21.00390625" style="36" hidden="1" customWidth="1"/>
    <col min="11" max="11" width="57.57421875" style="2" hidden="1" customWidth="1"/>
    <col min="12" max="16" width="49.28125" style="2" customWidth="1"/>
  </cols>
  <sheetData>
    <row r="1" spans="1:10" s="77" customFormat="1" ht="15">
      <c r="A1" s="190" t="s">
        <v>9</v>
      </c>
      <c r="B1" s="191"/>
      <c r="C1" s="191"/>
      <c r="D1" s="191"/>
      <c r="E1" s="149"/>
      <c r="F1" s="149"/>
      <c r="G1" s="149"/>
      <c r="H1" s="149"/>
      <c r="I1" s="149"/>
      <c r="J1" s="150"/>
    </row>
    <row r="2" spans="4:10" s="77" customFormat="1" ht="0.75" customHeight="1">
      <c r="D2" s="149"/>
      <c r="E2" s="149"/>
      <c r="F2" s="149"/>
      <c r="G2" s="149"/>
      <c r="H2" s="149"/>
      <c r="I2" s="149"/>
      <c r="J2" s="150"/>
    </row>
    <row r="3" spans="1:10" s="77" customFormat="1" ht="15">
      <c r="A3" s="190" t="s">
        <v>455</v>
      </c>
      <c r="B3" s="191"/>
      <c r="C3" s="191"/>
      <c r="D3" s="191"/>
      <c r="E3" s="149"/>
      <c r="F3" s="149"/>
      <c r="G3" s="149"/>
      <c r="H3" s="149"/>
      <c r="I3" s="149"/>
      <c r="J3" s="150"/>
    </row>
    <row r="4" spans="4:10" s="77" customFormat="1" ht="0.75" customHeight="1">
      <c r="D4" s="149"/>
      <c r="E4" s="149"/>
      <c r="F4" s="149"/>
      <c r="G4" s="149"/>
      <c r="H4" s="149"/>
      <c r="I4" s="149"/>
      <c r="J4" s="150"/>
    </row>
    <row r="5" spans="1:10" s="77" customFormat="1" ht="1.5" customHeight="1">
      <c r="A5" s="190"/>
      <c r="B5" s="191"/>
      <c r="C5" s="191"/>
      <c r="D5" s="191"/>
      <c r="E5" s="191"/>
      <c r="F5" s="191"/>
      <c r="J5" s="150"/>
    </row>
    <row r="6" spans="4:10" s="77" customFormat="1" ht="0.75" customHeight="1">
      <c r="D6" s="149"/>
      <c r="E6" s="149"/>
      <c r="F6" s="149"/>
      <c r="G6" s="149"/>
      <c r="H6" s="149"/>
      <c r="I6" s="149"/>
      <c r="J6" s="150"/>
    </row>
    <row r="7" spans="1:10" s="77" customFormat="1" ht="12.75" customHeight="1">
      <c r="A7" s="190" t="s">
        <v>1</v>
      </c>
      <c r="B7" s="191"/>
      <c r="C7" s="191"/>
      <c r="D7" s="191"/>
      <c r="E7" s="191"/>
      <c r="F7" s="191"/>
      <c r="J7" s="150"/>
    </row>
    <row r="8" spans="4:10" s="77" customFormat="1" ht="0.75" customHeight="1">
      <c r="D8" s="149"/>
      <c r="E8" s="149"/>
      <c r="F8" s="149"/>
      <c r="G8" s="149"/>
      <c r="H8" s="149"/>
      <c r="I8" s="149"/>
      <c r="J8" s="150"/>
    </row>
    <row r="9" spans="1:10" s="77" customFormat="1" ht="12.75" customHeight="1">
      <c r="A9" s="190" t="s">
        <v>456</v>
      </c>
      <c r="B9" s="191"/>
      <c r="C9" s="191"/>
      <c r="D9" s="191"/>
      <c r="E9" s="191"/>
      <c r="F9" s="191"/>
      <c r="J9" s="150"/>
    </row>
    <row r="10" spans="4:10" s="39" customFormat="1" ht="17.25" customHeight="1">
      <c r="D10" s="151"/>
      <c r="E10" s="151"/>
      <c r="F10" s="151"/>
      <c r="G10" s="151"/>
      <c r="H10" s="151"/>
      <c r="I10" s="151"/>
      <c r="J10" s="152"/>
    </row>
    <row r="11" s="196" customFormat="1" ht="19.5" customHeight="1">
      <c r="A11" s="195" t="s">
        <v>489</v>
      </c>
    </row>
    <row r="12" spans="1:16" ht="1.5" customHeight="1">
      <c r="A12" s="146"/>
      <c r="B12" s="146"/>
      <c r="C12" s="146"/>
      <c r="D12" s="147"/>
      <c r="E12" s="147"/>
      <c r="F12" s="147"/>
      <c r="G12" s="147"/>
      <c r="H12" s="147"/>
      <c r="I12" s="147"/>
      <c r="J12" s="148"/>
      <c r="K12" s="146"/>
      <c r="L12" s="146"/>
      <c r="M12" s="146"/>
      <c r="N12" s="146"/>
      <c r="O12" s="146"/>
      <c r="P12" s="146"/>
    </row>
    <row r="13" spans="1:9" ht="19.5" customHeight="1">
      <c r="A13" s="192"/>
      <c r="B13" s="193"/>
      <c r="C13" s="193"/>
      <c r="D13" s="193"/>
      <c r="E13" s="194"/>
      <c r="F13" s="194"/>
      <c r="G13" s="134"/>
      <c r="H13" s="134"/>
      <c r="I13" s="134"/>
    </row>
    <row r="14" ht="8.25" customHeight="1"/>
    <row r="15" ht="6.75" customHeight="1"/>
    <row r="16" spans="1:9" ht="24">
      <c r="A16" s="3" t="s">
        <v>2</v>
      </c>
      <c r="B16" s="3" t="s">
        <v>3</v>
      </c>
      <c r="C16" s="3" t="s">
        <v>4</v>
      </c>
      <c r="D16" s="94" t="s">
        <v>5</v>
      </c>
      <c r="E16" s="94" t="s">
        <v>429</v>
      </c>
      <c r="F16" s="95" t="s">
        <v>465</v>
      </c>
      <c r="G16" s="93" t="s">
        <v>466</v>
      </c>
      <c r="H16" s="135" t="s">
        <v>467</v>
      </c>
      <c r="I16" s="135" t="s">
        <v>460</v>
      </c>
    </row>
    <row r="17" spans="1:9" ht="15">
      <c r="A17" s="5" t="s">
        <v>0</v>
      </c>
      <c r="B17" s="5" t="s">
        <v>0</v>
      </c>
      <c r="C17" s="6" t="s">
        <v>6</v>
      </c>
      <c r="D17" s="96">
        <v>7582600</v>
      </c>
      <c r="E17" s="96">
        <f aca="true" t="shared" si="0" ref="E17:I19">SUM(E18)</f>
        <v>673652</v>
      </c>
      <c r="F17" s="96">
        <f t="shared" si="0"/>
        <v>8248252</v>
      </c>
      <c r="G17" s="96">
        <f t="shared" si="0"/>
        <v>8205000</v>
      </c>
      <c r="H17" s="96">
        <f t="shared" si="0"/>
        <v>8205000</v>
      </c>
      <c r="I17" s="96">
        <f t="shared" si="0"/>
        <v>8205000</v>
      </c>
    </row>
    <row r="18" spans="1:9" ht="15">
      <c r="A18" s="8" t="s">
        <v>7</v>
      </c>
      <c r="B18" s="8" t="s">
        <v>8</v>
      </c>
      <c r="C18" s="9" t="s">
        <v>9</v>
      </c>
      <c r="D18" s="97">
        <v>7582600</v>
      </c>
      <c r="E18" s="97">
        <f t="shared" si="0"/>
        <v>673652</v>
      </c>
      <c r="F18" s="97">
        <f t="shared" si="0"/>
        <v>8248252</v>
      </c>
      <c r="G18" s="97">
        <f t="shared" si="0"/>
        <v>8205000</v>
      </c>
      <c r="H18" s="97">
        <f t="shared" si="0"/>
        <v>8205000</v>
      </c>
      <c r="I18" s="97">
        <f t="shared" si="0"/>
        <v>8205000</v>
      </c>
    </row>
    <row r="19" spans="1:9" ht="15">
      <c r="A19" s="10" t="s">
        <v>10</v>
      </c>
      <c r="B19" s="10" t="s">
        <v>11</v>
      </c>
      <c r="C19" s="11" t="s">
        <v>12</v>
      </c>
      <c r="D19" s="98">
        <v>7582600</v>
      </c>
      <c r="E19" s="98">
        <f t="shared" si="0"/>
        <v>673652</v>
      </c>
      <c r="F19" s="98">
        <f t="shared" si="0"/>
        <v>8248252</v>
      </c>
      <c r="G19" s="98">
        <f t="shared" si="0"/>
        <v>8205000</v>
      </c>
      <c r="H19" s="98">
        <f t="shared" si="0"/>
        <v>8205000</v>
      </c>
      <c r="I19" s="98">
        <f t="shared" si="0"/>
        <v>8205000</v>
      </c>
    </row>
    <row r="20" spans="1:9" ht="15">
      <c r="A20" s="13" t="s">
        <v>13</v>
      </c>
      <c r="B20" s="13" t="s">
        <v>14</v>
      </c>
      <c r="C20" s="14" t="s">
        <v>15</v>
      </c>
      <c r="D20" s="99">
        <v>7582600</v>
      </c>
      <c r="E20" s="99">
        <f>SUM(E27+E33+E45+E56+E62+E21)</f>
        <v>673652</v>
      </c>
      <c r="F20" s="99">
        <f>SUM(F27+F33+F45+F56+F62+F21)</f>
        <v>8248252</v>
      </c>
      <c r="G20" s="99">
        <f>SUM(G27+G33+G45+G62+G21)</f>
        <v>8205000</v>
      </c>
      <c r="H20" s="99">
        <f>SUM(H27+H33+H45+H62+H21)</f>
        <v>8205000</v>
      </c>
      <c r="I20" s="99">
        <f>SUM(I27+I33+I45+I62+I21)</f>
        <v>8205000</v>
      </c>
    </row>
    <row r="21" spans="1:16" s="43" customFormat="1" ht="15">
      <c r="A21" s="167" t="s">
        <v>447</v>
      </c>
      <c r="B21" s="168"/>
      <c r="C21" s="169" t="s">
        <v>448</v>
      </c>
      <c r="D21" s="170">
        <v>5370600</v>
      </c>
      <c r="E21" s="170">
        <v>50000</v>
      </c>
      <c r="F21" s="170">
        <f aca="true" t="shared" si="1" ref="F21:F26">SUM(D21+E21)</f>
        <v>5420600</v>
      </c>
      <c r="G21" s="170">
        <v>5470600</v>
      </c>
      <c r="H21" s="170">
        <v>5470600</v>
      </c>
      <c r="I21" s="170">
        <v>5470600</v>
      </c>
      <c r="J21" s="171"/>
      <c r="K21" s="37"/>
      <c r="L21" s="37"/>
      <c r="M21" s="37"/>
      <c r="N21" s="37"/>
      <c r="O21" s="37"/>
      <c r="P21" s="37"/>
    </row>
    <row r="22" spans="1:16" s="69" customFormat="1" ht="14.25">
      <c r="A22" s="64"/>
      <c r="B22" s="65">
        <v>6</v>
      </c>
      <c r="C22" s="66" t="s">
        <v>449</v>
      </c>
      <c r="D22" s="100">
        <v>5370600</v>
      </c>
      <c r="E22" s="100">
        <v>50000</v>
      </c>
      <c r="F22" s="101">
        <f t="shared" si="1"/>
        <v>5420600</v>
      </c>
      <c r="G22" s="101">
        <v>5470600</v>
      </c>
      <c r="H22" s="101">
        <v>5470600</v>
      </c>
      <c r="I22" s="101">
        <v>5470600</v>
      </c>
      <c r="J22" s="67"/>
      <c r="K22" s="68"/>
      <c r="L22" s="68"/>
      <c r="M22" s="68"/>
      <c r="N22" s="68"/>
      <c r="O22" s="68"/>
      <c r="P22" s="68"/>
    </row>
    <row r="23" spans="1:16" s="69" customFormat="1" ht="14.25">
      <c r="A23" s="64"/>
      <c r="B23" s="65">
        <v>67</v>
      </c>
      <c r="C23" s="66" t="s">
        <v>450</v>
      </c>
      <c r="D23" s="100">
        <v>5370600</v>
      </c>
      <c r="E23" s="100">
        <v>50000</v>
      </c>
      <c r="F23" s="101">
        <f t="shared" si="1"/>
        <v>5420600</v>
      </c>
      <c r="G23" s="101">
        <v>5470600</v>
      </c>
      <c r="H23" s="101">
        <v>5470600</v>
      </c>
      <c r="I23" s="101">
        <v>5470600</v>
      </c>
      <c r="J23" s="67"/>
      <c r="K23" s="68"/>
      <c r="L23" s="68"/>
      <c r="M23" s="68"/>
      <c r="N23" s="68"/>
      <c r="O23" s="68"/>
      <c r="P23" s="68"/>
    </row>
    <row r="24" spans="1:16" s="69" customFormat="1" ht="24.75" customHeight="1">
      <c r="A24" s="64"/>
      <c r="B24" s="65">
        <v>671</v>
      </c>
      <c r="C24" s="66" t="s">
        <v>451</v>
      </c>
      <c r="D24" s="100">
        <v>5370600</v>
      </c>
      <c r="E24" s="100">
        <v>50000</v>
      </c>
      <c r="F24" s="101">
        <f t="shared" si="1"/>
        <v>5420600</v>
      </c>
      <c r="G24" s="101">
        <v>5470600</v>
      </c>
      <c r="H24" s="101"/>
      <c r="I24" s="101"/>
      <c r="J24" s="67"/>
      <c r="K24" s="68"/>
      <c r="L24" s="68"/>
      <c r="M24" s="68"/>
      <c r="N24" s="68"/>
      <c r="O24" s="68"/>
      <c r="P24" s="68"/>
    </row>
    <row r="25" spans="1:16" s="69" customFormat="1" ht="24" hidden="1">
      <c r="A25" s="64"/>
      <c r="B25" s="65">
        <v>6711</v>
      </c>
      <c r="C25" s="66" t="s">
        <v>452</v>
      </c>
      <c r="D25" s="100">
        <v>5370600</v>
      </c>
      <c r="E25" s="100">
        <v>50000</v>
      </c>
      <c r="F25" s="101">
        <f t="shared" si="1"/>
        <v>5420600</v>
      </c>
      <c r="G25" s="101">
        <v>5470600</v>
      </c>
      <c r="H25" s="101"/>
      <c r="I25" s="101"/>
      <c r="J25" s="67"/>
      <c r="K25" s="68"/>
      <c r="L25" s="68"/>
      <c r="M25" s="68"/>
      <c r="N25" s="68"/>
      <c r="O25" s="68"/>
      <c r="P25" s="68"/>
    </row>
    <row r="26" spans="1:16" s="69" customFormat="1" ht="24" hidden="1">
      <c r="A26" s="70" t="s">
        <v>453</v>
      </c>
      <c r="B26" s="71">
        <v>67111</v>
      </c>
      <c r="C26" s="72" t="s">
        <v>452</v>
      </c>
      <c r="D26" s="102">
        <v>5370600</v>
      </c>
      <c r="E26" s="102">
        <v>50000</v>
      </c>
      <c r="F26" s="103">
        <f t="shared" si="1"/>
        <v>5420600</v>
      </c>
      <c r="G26" s="103">
        <v>5470600</v>
      </c>
      <c r="H26" s="103"/>
      <c r="I26" s="103"/>
      <c r="J26" s="67"/>
      <c r="K26" s="68"/>
      <c r="L26" s="68"/>
      <c r="M26" s="68"/>
      <c r="N26" s="68"/>
      <c r="O26" s="68"/>
      <c r="P26" s="68"/>
    </row>
    <row r="27" spans="1:16" s="177" customFormat="1" ht="14.25">
      <c r="A27" s="172" t="s">
        <v>16</v>
      </c>
      <c r="B27" s="172" t="s">
        <v>17</v>
      </c>
      <c r="C27" s="173" t="s">
        <v>18</v>
      </c>
      <c r="D27" s="174">
        <v>8000</v>
      </c>
      <c r="E27" s="174">
        <v>-4000</v>
      </c>
      <c r="F27" s="174">
        <v>-4000</v>
      </c>
      <c r="G27" s="174">
        <v>4000</v>
      </c>
      <c r="H27" s="174">
        <v>4000</v>
      </c>
      <c r="I27" s="174">
        <v>4000</v>
      </c>
      <c r="J27" s="175"/>
      <c r="K27" s="176"/>
      <c r="L27" s="176"/>
      <c r="M27" s="176"/>
      <c r="N27" s="176"/>
      <c r="O27" s="176"/>
      <c r="P27" s="176"/>
    </row>
    <row r="28" spans="1:16" s="69" customFormat="1" ht="14.25">
      <c r="A28" s="73" t="s">
        <v>0</v>
      </c>
      <c r="B28" s="73" t="s">
        <v>19</v>
      </c>
      <c r="C28" s="74" t="s">
        <v>20</v>
      </c>
      <c r="D28" s="104">
        <v>8000</v>
      </c>
      <c r="E28" s="104">
        <v>-4000</v>
      </c>
      <c r="F28" s="104">
        <v>-4000</v>
      </c>
      <c r="G28" s="104">
        <v>4000</v>
      </c>
      <c r="H28" s="104">
        <v>4000</v>
      </c>
      <c r="I28" s="104">
        <v>4000</v>
      </c>
      <c r="J28" s="67"/>
      <c r="K28" s="68"/>
      <c r="L28" s="68"/>
      <c r="M28" s="68"/>
      <c r="N28" s="68"/>
      <c r="O28" s="68"/>
      <c r="P28" s="68"/>
    </row>
    <row r="29" spans="1:16" s="69" customFormat="1" ht="24">
      <c r="A29" s="73" t="s">
        <v>0</v>
      </c>
      <c r="B29" s="73" t="s">
        <v>21</v>
      </c>
      <c r="C29" s="74" t="s">
        <v>22</v>
      </c>
      <c r="D29" s="104">
        <v>8000</v>
      </c>
      <c r="E29" s="104">
        <v>-4000</v>
      </c>
      <c r="F29" s="104">
        <v>-4000</v>
      </c>
      <c r="G29" s="104">
        <v>4000</v>
      </c>
      <c r="H29" s="104">
        <v>4000</v>
      </c>
      <c r="I29" s="104">
        <v>4000</v>
      </c>
      <c r="J29" s="67"/>
      <c r="K29" s="68"/>
      <c r="L29" s="68"/>
      <c r="M29" s="68"/>
      <c r="N29" s="68"/>
      <c r="O29" s="68"/>
      <c r="P29" s="68"/>
    </row>
    <row r="30" spans="1:16" s="69" customFormat="1" ht="14.25">
      <c r="A30" s="73" t="s">
        <v>0</v>
      </c>
      <c r="B30" s="73" t="s">
        <v>23</v>
      </c>
      <c r="C30" s="74" t="s">
        <v>24</v>
      </c>
      <c r="D30" s="104">
        <v>8000</v>
      </c>
      <c r="E30" s="104">
        <v>-4000</v>
      </c>
      <c r="F30" s="104">
        <v>-4000</v>
      </c>
      <c r="G30" s="104">
        <v>4000</v>
      </c>
      <c r="H30" s="101"/>
      <c r="I30" s="101"/>
      <c r="J30" s="67"/>
      <c r="K30" s="68"/>
      <c r="L30" s="68"/>
      <c r="M30" s="68"/>
      <c r="N30" s="68"/>
      <c r="O30" s="68"/>
      <c r="P30" s="68"/>
    </row>
    <row r="31" spans="1:16" s="69" customFormat="1" ht="14.25">
      <c r="A31" s="73" t="s">
        <v>0</v>
      </c>
      <c r="B31" s="73" t="s">
        <v>25</v>
      </c>
      <c r="C31" s="74" t="s">
        <v>26</v>
      </c>
      <c r="D31" s="104">
        <v>8000</v>
      </c>
      <c r="E31" s="104">
        <v>-4000</v>
      </c>
      <c r="F31" s="104">
        <v>-4000</v>
      </c>
      <c r="G31" s="104">
        <v>4000</v>
      </c>
      <c r="H31" s="101"/>
      <c r="I31" s="101"/>
      <c r="J31" s="67"/>
      <c r="K31" s="68"/>
      <c r="L31" s="68"/>
      <c r="M31" s="68"/>
      <c r="N31" s="68"/>
      <c r="O31" s="68"/>
      <c r="P31" s="68"/>
    </row>
    <row r="32" spans="1:16" s="69" customFormat="1" ht="14.25">
      <c r="A32" s="75" t="s">
        <v>27</v>
      </c>
      <c r="B32" s="75" t="s">
        <v>28</v>
      </c>
      <c r="C32" s="76" t="s">
        <v>26</v>
      </c>
      <c r="D32" s="105">
        <v>8000</v>
      </c>
      <c r="E32" s="105">
        <v>-4000</v>
      </c>
      <c r="F32" s="103">
        <f>SUM(D32+E32)</f>
        <v>4000</v>
      </c>
      <c r="G32" s="103">
        <v>4000</v>
      </c>
      <c r="H32" s="103"/>
      <c r="I32" s="103"/>
      <c r="J32" s="67"/>
      <c r="K32" s="68"/>
      <c r="L32" s="68"/>
      <c r="M32" s="68"/>
      <c r="N32" s="68"/>
      <c r="O32" s="68"/>
      <c r="P32" s="68"/>
    </row>
    <row r="33" spans="1:16" s="43" customFormat="1" ht="15">
      <c r="A33" s="40" t="s">
        <v>16</v>
      </c>
      <c r="B33" s="40" t="s">
        <v>29</v>
      </c>
      <c r="C33" s="41" t="s">
        <v>30</v>
      </c>
      <c r="D33" s="120">
        <v>2102000</v>
      </c>
      <c r="E33" s="120">
        <f>SUM(E34)</f>
        <v>-45000</v>
      </c>
      <c r="F33" s="120">
        <f>SUM(F34)</f>
        <v>2057000</v>
      </c>
      <c r="G33" s="120">
        <f>SUM(G34)</f>
        <v>2200000</v>
      </c>
      <c r="H33" s="120">
        <f>SUM(H34)</f>
        <v>2200000</v>
      </c>
      <c r="I33" s="120">
        <f>SUM(I34)</f>
        <v>2200000</v>
      </c>
      <c r="J33" s="171"/>
      <c r="K33" s="37"/>
      <c r="L33" s="37"/>
      <c r="M33" s="37"/>
      <c r="N33" s="37"/>
      <c r="O33" s="37"/>
      <c r="P33" s="37"/>
    </row>
    <row r="34" spans="1:9" ht="15">
      <c r="A34" s="25" t="s">
        <v>0</v>
      </c>
      <c r="B34" s="25" t="s">
        <v>19</v>
      </c>
      <c r="C34" s="26" t="s">
        <v>20</v>
      </c>
      <c r="D34" s="85">
        <v>2102000</v>
      </c>
      <c r="E34" s="85">
        <f>SUM(E35+E41)</f>
        <v>-45000</v>
      </c>
      <c r="F34" s="85">
        <f>SUM(F35+F41)</f>
        <v>2057000</v>
      </c>
      <c r="G34" s="85">
        <f>SUM(G35+G41)</f>
        <v>2200000</v>
      </c>
      <c r="H34" s="85">
        <f>SUM(H35+H41)</f>
        <v>2200000</v>
      </c>
      <c r="I34" s="85">
        <f>SUM(I35+I41)</f>
        <v>2200000</v>
      </c>
    </row>
    <row r="35" spans="1:9" ht="24">
      <c r="A35" s="25" t="s">
        <v>0</v>
      </c>
      <c r="B35" s="25" t="s">
        <v>31</v>
      </c>
      <c r="C35" s="26" t="s">
        <v>32</v>
      </c>
      <c r="D35" s="85">
        <v>2097000</v>
      </c>
      <c r="E35" s="85">
        <f aca="true" t="shared" si="2" ref="E35:G36">SUM(E36)</f>
        <v>-45000</v>
      </c>
      <c r="F35" s="85">
        <f t="shared" si="2"/>
        <v>2052000</v>
      </c>
      <c r="G35" s="85">
        <f t="shared" si="2"/>
        <v>2195000</v>
      </c>
      <c r="H35" s="85">
        <v>2195000</v>
      </c>
      <c r="I35" s="85">
        <v>2195000</v>
      </c>
    </row>
    <row r="36" spans="1:9" ht="15">
      <c r="A36" s="25" t="s">
        <v>0</v>
      </c>
      <c r="B36" s="25" t="s">
        <v>33</v>
      </c>
      <c r="C36" s="26" t="s">
        <v>34</v>
      </c>
      <c r="D36" s="85">
        <v>2097000</v>
      </c>
      <c r="E36" s="85">
        <f t="shared" si="2"/>
        <v>-45000</v>
      </c>
      <c r="F36" s="85">
        <f t="shared" si="2"/>
        <v>2052000</v>
      </c>
      <c r="G36" s="85">
        <f t="shared" si="2"/>
        <v>2195000</v>
      </c>
      <c r="H36" s="86"/>
      <c r="I36" s="86"/>
    </row>
    <row r="37" spans="1:9" ht="15" hidden="1">
      <c r="A37" s="25" t="s">
        <v>0</v>
      </c>
      <c r="B37" s="25" t="s">
        <v>35</v>
      </c>
      <c r="C37" s="26" t="s">
        <v>36</v>
      </c>
      <c r="D37" s="85">
        <v>2097000</v>
      </c>
      <c r="E37" s="85">
        <f>SUM(E38+E39+E40)</f>
        <v>-45000</v>
      </c>
      <c r="F37" s="85">
        <f>SUM(F38+F39+F40)</f>
        <v>2052000</v>
      </c>
      <c r="G37" s="85">
        <f>SUM(G38+G39+G40)</f>
        <v>2195000</v>
      </c>
      <c r="H37" s="86"/>
      <c r="I37" s="86"/>
    </row>
    <row r="38" spans="1:9" ht="15" hidden="1">
      <c r="A38" s="28" t="s">
        <v>37</v>
      </c>
      <c r="B38" s="28" t="s">
        <v>38</v>
      </c>
      <c r="C38" s="29" t="s">
        <v>39</v>
      </c>
      <c r="D38" s="92">
        <v>2085000</v>
      </c>
      <c r="E38" s="92">
        <v>-45000</v>
      </c>
      <c r="F38" s="93">
        <f>SUM(D38+E38)</f>
        <v>2040000</v>
      </c>
      <c r="G38" s="93">
        <v>2183000</v>
      </c>
      <c r="H38" s="93"/>
      <c r="I38" s="93"/>
    </row>
    <row r="39" spans="1:9" ht="24" hidden="1">
      <c r="A39" s="28" t="s">
        <v>40</v>
      </c>
      <c r="B39" s="28" t="s">
        <v>38</v>
      </c>
      <c r="C39" s="29" t="s">
        <v>41</v>
      </c>
      <c r="D39" s="92">
        <v>6000</v>
      </c>
      <c r="E39" s="92">
        <v>0</v>
      </c>
      <c r="F39" s="93">
        <f>SUM(D39+E39)</f>
        <v>6000</v>
      </c>
      <c r="G39" s="93">
        <v>6000</v>
      </c>
      <c r="H39" s="93"/>
      <c r="I39" s="93"/>
    </row>
    <row r="40" spans="1:9" ht="24" hidden="1">
      <c r="A40" s="28" t="s">
        <v>42</v>
      </c>
      <c r="B40" s="28" t="s">
        <v>43</v>
      </c>
      <c r="C40" s="29" t="s">
        <v>44</v>
      </c>
      <c r="D40" s="92">
        <v>6000</v>
      </c>
      <c r="E40" s="92">
        <v>0</v>
      </c>
      <c r="F40" s="93">
        <f>SUM(D40+E40)</f>
        <v>6000</v>
      </c>
      <c r="G40" s="93">
        <v>6000</v>
      </c>
      <c r="H40" s="93"/>
      <c r="I40" s="93"/>
    </row>
    <row r="41" spans="1:9" ht="15">
      <c r="A41" s="25" t="s">
        <v>0</v>
      </c>
      <c r="B41" s="25" t="s">
        <v>45</v>
      </c>
      <c r="C41" s="26" t="s">
        <v>46</v>
      </c>
      <c r="D41" s="85">
        <v>5000</v>
      </c>
      <c r="E41" s="85">
        <f>SUM(E42)</f>
        <v>0</v>
      </c>
      <c r="F41" s="86">
        <f>SUM(D41+E41)</f>
        <v>5000</v>
      </c>
      <c r="G41" s="86">
        <f>SUM(E41+F41)</f>
        <v>5000</v>
      </c>
      <c r="H41" s="86">
        <v>5000</v>
      </c>
      <c r="I41" s="86">
        <v>5000</v>
      </c>
    </row>
    <row r="42" spans="1:9" ht="15">
      <c r="A42" s="25" t="s">
        <v>0</v>
      </c>
      <c r="B42" s="25" t="s">
        <v>47</v>
      </c>
      <c r="C42" s="26" t="s">
        <v>48</v>
      </c>
      <c r="D42" s="85">
        <v>5000</v>
      </c>
      <c r="E42" s="85">
        <f>SUM(E43)</f>
        <v>0</v>
      </c>
      <c r="F42" s="86">
        <f>SUM(D42+E42)</f>
        <v>5000</v>
      </c>
      <c r="G42" s="86">
        <f>SUM(E42+F42)</f>
        <v>5000</v>
      </c>
      <c r="H42" s="86"/>
      <c r="I42" s="86"/>
    </row>
    <row r="43" spans="1:9" ht="15" hidden="1">
      <c r="A43" s="25" t="s">
        <v>0</v>
      </c>
      <c r="B43" s="25" t="s">
        <v>49</v>
      </c>
      <c r="C43" s="26" t="s">
        <v>48</v>
      </c>
      <c r="D43" s="85">
        <v>5000</v>
      </c>
      <c r="E43" s="85">
        <f>SUM(E44)</f>
        <v>0</v>
      </c>
      <c r="F43" s="85">
        <f>SUM(F44)</f>
        <v>5000</v>
      </c>
      <c r="G43" s="85">
        <f>SUM(G44)</f>
        <v>5000</v>
      </c>
      <c r="H43" s="86"/>
      <c r="I43" s="86"/>
    </row>
    <row r="44" spans="1:9" ht="15" hidden="1">
      <c r="A44" s="28" t="s">
        <v>50</v>
      </c>
      <c r="B44" s="28" t="s">
        <v>51</v>
      </c>
      <c r="C44" s="29" t="s">
        <v>48</v>
      </c>
      <c r="D44" s="92">
        <v>5000</v>
      </c>
      <c r="E44" s="92">
        <v>0</v>
      </c>
      <c r="F44" s="93">
        <f>SUM(D44+E44)</f>
        <v>5000</v>
      </c>
      <c r="G44" s="93">
        <v>5000</v>
      </c>
      <c r="H44" s="93"/>
      <c r="I44" s="93"/>
    </row>
    <row r="45" spans="1:16" s="181" customFormat="1" ht="15">
      <c r="A45" s="178" t="s">
        <v>16</v>
      </c>
      <c r="B45" s="178" t="s">
        <v>52</v>
      </c>
      <c r="C45" s="179" t="s">
        <v>53</v>
      </c>
      <c r="D45" s="120">
        <v>100000</v>
      </c>
      <c r="E45" s="120">
        <f aca="true" t="shared" si="3" ref="E45:I46">SUM(E46)</f>
        <v>450940</v>
      </c>
      <c r="F45" s="120">
        <f t="shared" si="3"/>
        <v>550940</v>
      </c>
      <c r="G45" s="120">
        <f t="shared" si="3"/>
        <v>528400</v>
      </c>
      <c r="H45" s="120">
        <f t="shared" si="3"/>
        <v>528400</v>
      </c>
      <c r="I45" s="120">
        <f t="shared" si="3"/>
        <v>528400</v>
      </c>
      <c r="J45" s="145"/>
      <c r="K45" s="180"/>
      <c r="L45" s="180"/>
      <c r="M45" s="180"/>
      <c r="N45" s="180"/>
      <c r="O45" s="180"/>
      <c r="P45" s="180"/>
    </row>
    <row r="46" spans="1:16" s="89" customFormat="1" ht="15">
      <c r="A46" s="83" t="s">
        <v>0</v>
      </c>
      <c r="B46" s="83" t="s">
        <v>19</v>
      </c>
      <c r="C46" s="84" t="s">
        <v>20</v>
      </c>
      <c r="D46" s="85">
        <v>100000</v>
      </c>
      <c r="E46" s="85">
        <f t="shared" si="3"/>
        <v>450940</v>
      </c>
      <c r="F46" s="85">
        <f t="shared" si="3"/>
        <v>550940</v>
      </c>
      <c r="G46" s="85">
        <f t="shared" si="3"/>
        <v>528400</v>
      </c>
      <c r="H46" s="85">
        <f t="shared" si="3"/>
        <v>528400</v>
      </c>
      <c r="I46" s="85">
        <f t="shared" si="3"/>
        <v>528400</v>
      </c>
      <c r="J46" s="87"/>
      <c r="K46" s="88"/>
      <c r="L46" s="88"/>
      <c r="M46" s="88"/>
      <c r="N46" s="88"/>
      <c r="O46" s="88"/>
      <c r="P46" s="88"/>
    </row>
    <row r="47" spans="1:16" s="89" customFormat="1" ht="24">
      <c r="A47" s="83" t="s">
        <v>0</v>
      </c>
      <c r="B47" s="83" t="s">
        <v>54</v>
      </c>
      <c r="C47" s="84" t="s">
        <v>55</v>
      </c>
      <c r="D47" s="85">
        <v>100000</v>
      </c>
      <c r="E47" s="85">
        <f>SUM(E48+E53)</f>
        <v>450940</v>
      </c>
      <c r="F47" s="85">
        <f>SUM(F48+F53)</f>
        <v>550940</v>
      </c>
      <c r="G47" s="85">
        <f>SUM(G48+G53)</f>
        <v>528400</v>
      </c>
      <c r="H47" s="85">
        <v>528400</v>
      </c>
      <c r="I47" s="85">
        <v>528400</v>
      </c>
      <c r="J47" s="87"/>
      <c r="K47" s="88"/>
      <c r="L47" s="88"/>
      <c r="M47" s="88"/>
      <c r="N47" s="88"/>
      <c r="O47" s="88"/>
      <c r="P47" s="88"/>
    </row>
    <row r="48" spans="1:16" s="89" customFormat="1" ht="24">
      <c r="A48" s="83" t="s">
        <v>0</v>
      </c>
      <c r="B48" s="83" t="s">
        <v>56</v>
      </c>
      <c r="C48" s="84" t="s">
        <v>57</v>
      </c>
      <c r="D48" s="85">
        <v>100000</v>
      </c>
      <c r="E48" s="85">
        <f>SUM(E49)</f>
        <v>-7680</v>
      </c>
      <c r="F48" s="85">
        <f>SUM(F49)</f>
        <v>92320</v>
      </c>
      <c r="G48" s="85">
        <f>SUM(G49)</f>
        <v>102400</v>
      </c>
      <c r="H48" s="86"/>
      <c r="I48" s="86"/>
      <c r="J48" s="87"/>
      <c r="K48" s="88"/>
      <c r="L48" s="88"/>
      <c r="M48" s="88"/>
      <c r="N48" s="88"/>
      <c r="O48" s="88"/>
      <c r="P48" s="88"/>
    </row>
    <row r="49" spans="1:16" s="89" customFormat="1" ht="24" hidden="1">
      <c r="A49" s="83" t="s">
        <v>0</v>
      </c>
      <c r="B49" s="83" t="s">
        <v>58</v>
      </c>
      <c r="C49" s="84" t="s">
        <v>59</v>
      </c>
      <c r="D49" s="85">
        <v>100000</v>
      </c>
      <c r="E49" s="85">
        <f>SUM(E50:E52)</f>
        <v>-7680</v>
      </c>
      <c r="F49" s="85">
        <f>SUM(F50:F52)</f>
        <v>92320</v>
      </c>
      <c r="G49" s="85">
        <f>SUM(G50:G52)</f>
        <v>102400</v>
      </c>
      <c r="H49" s="86"/>
      <c r="I49" s="86"/>
      <c r="J49" s="87"/>
      <c r="K49" s="88"/>
      <c r="L49" s="88"/>
      <c r="M49" s="88"/>
      <c r="N49" s="88"/>
      <c r="O49" s="88"/>
      <c r="P49" s="88"/>
    </row>
    <row r="50" spans="1:16" s="89" customFormat="1" ht="23.25" customHeight="1" hidden="1">
      <c r="A50" s="90" t="s">
        <v>60</v>
      </c>
      <c r="B50" s="90" t="s">
        <v>61</v>
      </c>
      <c r="C50" s="91" t="s">
        <v>490</v>
      </c>
      <c r="D50" s="92">
        <v>38240</v>
      </c>
      <c r="E50" s="92">
        <v>-6880</v>
      </c>
      <c r="F50" s="93">
        <f aca="true" t="shared" si="4" ref="F50:F67">SUM(D50+E50)</f>
        <v>31360</v>
      </c>
      <c r="G50" s="93">
        <v>41600</v>
      </c>
      <c r="H50" s="93"/>
      <c r="I50" s="93"/>
      <c r="J50" s="87"/>
      <c r="K50" s="136" t="s">
        <v>469</v>
      </c>
      <c r="L50" s="88"/>
      <c r="M50" s="88"/>
      <c r="N50" s="88"/>
      <c r="O50" s="88"/>
      <c r="P50" s="88"/>
    </row>
    <row r="51" spans="1:16" s="89" customFormat="1" ht="24" hidden="1">
      <c r="A51" s="90" t="s">
        <v>62</v>
      </c>
      <c r="B51" s="90" t="s">
        <v>63</v>
      </c>
      <c r="C51" s="91" t="s">
        <v>64</v>
      </c>
      <c r="D51" s="92">
        <v>27060</v>
      </c>
      <c r="E51" s="92">
        <v>-1300</v>
      </c>
      <c r="F51" s="93">
        <f t="shared" si="4"/>
        <v>25760</v>
      </c>
      <c r="G51" s="93">
        <v>25600</v>
      </c>
      <c r="H51" s="93"/>
      <c r="I51" s="93"/>
      <c r="J51" s="87"/>
      <c r="K51" s="88" t="s">
        <v>468</v>
      </c>
      <c r="L51" s="88"/>
      <c r="M51" s="88"/>
      <c r="N51" s="88"/>
      <c r="O51" s="88"/>
      <c r="P51" s="88"/>
    </row>
    <row r="52" spans="1:16" s="89" customFormat="1" ht="24" hidden="1">
      <c r="A52" s="90" t="s">
        <v>65</v>
      </c>
      <c r="B52" s="90" t="s">
        <v>63</v>
      </c>
      <c r="C52" s="91" t="s">
        <v>66</v>
      </c>
      <c r="D52" s="92">
        <v>34700</v>
      </c>
      <c r="E52" s="92">
        <v>500</v>
      </c>
      <c r="F52" s="93">
        <f t="shared" si="4"/>
        <v>35200</v>
      </c>
      <c r="G52" s="93">
        <v>35200</v>
      </c>
      <c r="H52" s="93"/>
      <c r="I52" s="93"/>
      <c r="J52" s="87"/>
      <c r="K52" s="88" t="s">
        <v>434</v>
      </c>
      <c r="L52" s="88"/>
      <c r="M52" s="88"/>
      <c r="N52" s="88"/>
      <c r="O52" s="88"/>
      <c r="P52" s="88"/>
    </row>
    <row r="53" spans="1:16" s="89" customFormat="1" ht="24">
      <c r="A53" s="83" t="s">
        <v>0</v>
      </c>
      <c r="B53" s="83" t="s">
        <v>67</v>
      </c>
      <c r="C53" s="84" t="s">
        <v>68</v>
      </c>
      <c r="D53" s="85">
        <v>0</v>
      </c>
      <c r="E53" s="85">
        <v>458620</v>
      </c>
      <c r="F53" s="86">
        <f t="shared" si="4"/>
        <v>458620</v>
      </c>
      <c r="G53" s="86">
        <v>426000</v>
      </c>
      <c r="H53" s="86"/>
      <c r="I53" s="86"/>
      <c r="J53" s="87"/>
      <c r="K53" s="88"/>
      <c r="L53" s="88"/>
      <c r="M53" s="88"/>
      <c r="N53" s="88"/>
      <c r="O53" s="88"/>
      <c r="P53" s="88"/>
    </row>
    <row r="54" spans="1:16" s="89" customFormat="1" ht="23.25" customHeight="1" hidden="1">
      <c r="A54" s="83" t="s">
        <v>0</v>
      </c>
      <c r="B54" s="83" t="s">
        <v>69</v>
      </c>
      <c r="C54" s="84" t="s">
        <v>70</v>
      </c>
      <c r="D54" s="85">
        <v>0</v>
      </c>
      <c r="E54" s="85">
        <v>458620</v>
      </c>
      <c r="F54" s="86">
        <f t="shared" si="4"/>
        <v>458620</v>
      </c>
      <c r="G54" s="86">
        <v>426000</v>
      </c>
      <c r="H54" s="86"/>
      <c r="I54" s="86"/>
      <c r="J54" s="87"/>
      <c r="K54" s="88"/>
      <c r="L54" s="88"/>
      <c r="M54" s="88"/>
      <c r="N54" s="88"/>
      <c r="O54" s="88"/>
      <c r="P54" s="88"/>
    </row>
    <row r="55" spans="1:16" s="89" customFormat="1" ht="22.5" customHeight="1" hidden="1">
      <c r="A55" s="90" t="s">
        <v>71</v>
      </c>
      <c r="B55" s="90" t="s">
        <v>72</v>
      </c>
      <c r="C55" s="91" t="s">
        <v>73</v>
      </c>
      <c r="D55" s="92">
        <v>0</v>
      </c>
      <c r="E55" s="92">
        <v>458620</v>
      </c>
      <c r="F55" s="93">
        <f t="shared" si="4"/>
        <v>458620</v>
      </c>
      <c r="G55" s="93">
        <v>426000</v>
      </c>
      <c r="H55" s="93"/>
      <c r="I55" s="93"/>
      <c r="J55" s="87"/>
      <c r="K55" s="88" t="s">
        <v>470</v>
      </c>
      <c r="L55" s="88"/>
      <c r="M55" s="88"/>
      <c r="N55" s="88"/>
      <c r="O55" s="88"/>
      <c r="P55" s="88"/>
    </row>
    <row r="56" spans="1:16" s="39" customFormat="1" ht="15" hidden="1">
      <c r="A56" s="57" t="s">
        <v>440</v>
      </c>
      <c r="B56" s="57"/>
      <c r="C56" s="57"/>
      <c r="D56" s="106">
        <v>0</v>
      </c>
      <c r="E56" s="106">
        <v>221712</v>
      </c>
      <c r="F56" s="79">
        <f t="shared" si="4"/>
        <v>221712</v>
      </c>
      <c r="G56" s="79"/>
      <c r="H56" s="79"/>
      <c r="I56" s="79"/>
      <c r="J56" s="59"/>
      <c r="K56" s="38"/>
      <c r="L56" s="38"/>
      <c r="M56" s="38"/>
      <c r="N56" s="38"/>
      <c r="O56" s="38"/>
      <c r="P56" s="38"/>
    </row>
    <row r="57" spans="1:16" s="39" customFormat="1" ht="15" hidden="1">
      <c r="A57" s="58"/>
      <c r="B57" s="56">
        <v>9</v>
      </c>
      <c r="C57" s="58" t="s">
        <v>441</v>
      </c>
      <c r="D57" s="85">
        <v>0</v>
      </c>
      <c r="E57" s="85">
        <v>221712</v>
      </c>
      <c r="F57" s="86">
        <f t="shared" si="4"/>
        <v>221712</v>
      </c>
      <c r="G57" s="86"/>
      <c r="H57" s="86"/>
      <c r="I57" s="86"/>
      <c r="J57" s="59"/>
      <c r="K57" s="38"/>
      <c r="L57" s="38"/>
      <c r="M57" s="38"/>
      <c r="N57" s="38"/>
      <c r="O57" s="38"/>
      <c r="P57" s="38"/>
    </row>
    <row r="58" spans="1:16" s="39" customFormat="1" ht="15" hidden="1">
      <c r="A58" s="58"/>
      <c r="B58" s="56">
        <v>92</v>
      </c>
      <c r="C58" s="58" t="s">
        <v>442</v>
      </c>
      <c r="D58" s="85">
        <v>0</v>
      </c>
      <c r="E58" s="85">
        <v>221712</v>
      </c>
      <c r="F58" s="86">
        <f t="shared" si="4"/>
        <v>221712</v>
      </c>
      <c r="G58" s="86"/>
      <c r="H58" s="86"/>
      <c r="I58" s="86"/>
      <c r="J58" s="59"/>
      <c r="K58" s="38"/>
      <c r="L58" s="38"/>
      <c r="M58" s="38"/>
      <c r="N58" s="38"/>
      <c r="O58" s="38"/>
      <c r="P58" s="38"/>
    </row>
    <row r="59" spans="1:16" s="39" customFormat="1" ht="15" hidden="1">
      <c r="A59" s="58"/>
      <c r="B59" s="56">
        <v>922</v>
      </c>
      <c r="C59" s="58" t="s">
        <v>443</v>
      </c>
      <c r="D59" s="85">
        <v>0</v>
      </c>
      <c r="E59" s="85">
        <v>221712</v>
      </c>
      <c r="F59" s="86">
        <f t="shared" si="4"/>
        <v>221712</v>
      </c>
      <c r="G59" s="86"/>
      <c r="H59" s="86"/>
      <c r="I59" s="86"/>
      <c r="J59" s="59"/>
      <c r="K59" s="38"/>
      <c r="L59" s="38"/>
      <c r="M59" s="38"/>
      <c r="N59" s="38"/>
      <c r="O59" s="38"/>
      <c r="P59" s="38"/>
    </row>
    <row r="60" spans="1:16" s="39" customFormat="1" ht="15" hidden="1">
      <c r="A60" s="58"/>
      <c r="B60" s="56">
        <v>9221</v>
      </c>
      <c r="C60" s="58" t="s">
        <v>444</v>
      </c>
      <c r="D60" s="85">
        <v>0</v>
      </c>
      <c r="E60" s="85">
        <v>221712</v>
      </c>
      <c r="F60" s="86">
        <f t="shared" si="4"/>
        <v>221712</v>
      </c>
      <c r="G60" s="86"/>
      <c r="H60" s="86"/>
      <c r="I60" s="86"/>
      <c r="J60" s="59"/>
      <c r="K60" s="38"/>
      <c r="L60" s="38"/>
      <c r="M60" s="38"/>
      <c r="N60" s="38"/>
      <c r="O60" s="38"/>
      <c r="P60" s="38"/>
    </row>
    <row r="61" spans="1:9" ht="15" hidden="1">
      <c r="A61" s="62" t="s">
        <v>445</v>
      </c>
      <c r="B61" s="63">
        <v>92211</v>
      </c>
      <c r="C61" s="62" t="s">
        <v>446</v>
      </c>
      <c r="D61" s="92">
        <v>0</v>
      </c>
      <c r="E61" s="92">
        <v>221712</v>
      </c>
      <c r="F61" s="93">
        <f t="shared" si="4"/>
        <v>221712</v>
      </c>
      <c r="G61" s="93"/>
      <c r="H61" s="93"/>
      <c r="I61" s="93"/>
    </row>
    <row r="62" spans="1:16" s="43" customFormat="1" ht="13.5" customHeight="1">
      <c r="A62" s="40" t="s">
        <v>16</v>
      </c>
      <c r="B62" s="40" t="s">
        <v>74</v>
      </c>
      <c r="C62" s="41" t="s">
        <v>75</v>
      </c>
      <c r="D62" s="120">
        <v>2000</v>
      </c>
      <c r="E62" s="120">
        <v>0</v>
      </c>
      <c r="F62" s="170">
        <f t="shared" si="4"/>
        <v>2000</v>
      </c>
      <c r="G62" s="170">
        <v>2000</v>
      </c>
      <c r="H62" s="170">
        <v>2000</v>
      </c>
      <c r="I62" s="170">
        <v>2000</v>
      </c>
      <c r="J62" s="171"/>
      <c r="K62" s="37"/>
      <c r="L62" s="37"/>
      <c r="M62" s="37"/>
      <c r="N62" s="37"/>
      <c r="O62" s="37"/>
      <c r="P62" s="37"/>
    </row>
    <row r="63" spans="1:9" ht="15">
      <c r="A63" s="25" t="s">
        <v>0</v>
      </c>
      <c r="B63" s="25" t="s">
        <v>19</v>
      </c>
      <c r="C63" s="26" t="s">
        <v>20</v>
      </c>
      <c r="D63" s="85">
        <v>2000</v>
      </c>
      <c r="E63" s="85">
        <v>0</v>
      </c>
      <c r="F63" s="86">
        <f t="shared" si="4"/>
        <v>2000</v>
      </c>
      <c r="G63" s="86">
        <v>2000</v>
      </c>
      <c r="H63" s="86">
        <v>2000</v>
      </c>
      <c r="I63" s="86">
        <v>2000</v>
      </c>
    </row>
    <row r="64" spans="1:9" ht="21" customHeight="1">
      <c r="A64" s="25" t="s">
        <v>0</v>
      </c>
      <c r="B64" s="25" t="s">
        <v>21</v>
      </c>
      <c r="C64" s="26" t="s">
        <v>22</v>
      </c>
      <c r="D64" s="85">
        <v>2000</v>
      </c>
      <c r="E64" s="85">
        <v>0</v>
      </c>
      <c r="F64" s="86">
        <f t="shared" si="4"/>
        <v>2000</v>
      </c>
      <c r="G64" s="86">
        <v>2000</v>
      </c>
      <c r="H64" s="86">
        <v>2000</v>
      </c>
      <c r="I64" s="86">
        <v>2000</v>
      </c>
    </row>
    <row r="65" spans="1:9" ht="15">
      <c r="A65" s="25" t="s">
        <v>0</v>
      </c>
      <c r="B65" s="25" t="s">
        <v>76</v>
      </c>
      <c r="C65" s="26" t="s">
        <v>77</v>
      </c>
      <c r="D65" s="85">
        <v>2000</v>
      </c>
      <c r="E65" s="85">
        <v>0</v>
      </c>
      <c r="F65" s="86">
        <f t="shared" si="4"/>
        <v>2000</v>
      </c>
      <c r="G65" s="86">
        <v>2000</v>
      </c>
      <c r="H65" s="86"/>
      <c r="I65" s="86"/>
    </row>
    <row r="66" spans="1:9" ht="15" hidden="1">
      <c r="A66" s="25" t="s">
        <v>0</v>
      </c>
      <c r="B66" s="25" t="s">
        <v>78</v>
      </c>
      <c r="C66" s="26" t="s">
        <v>79</v>
      </c>
      <c r="D66" s="85">
        <v>2000</v>
      </c>
      <c r="E66" s="85">
        <v>0</v>
      </c>
      <c r="F66" s="86">
        <f t="shared" si="4"/>
        <v>2000</v>
      </c>
      <c r="G66" s="86">
        <v>2000</v>
      </c>
      <c r="H66" s="86"/>
      <c r="I66" s="86"/>
    </row>
    <row r="67" spans="1:9" ht="15" hidden="1">
      <c r="A67" s="28" t="s">
        <v>80</v>
      </c>
      <c r="B67" s="28" t="s">
        <v>81</v>
      </c>
      <c r="C67" s="29" t="s">
        <v>82</v>
      </c>
      <c r="D67" s="92">
        <v>2000</v>
      </c>
      <c r="E67" s="92">
        <v>0</v>
      </c>
      <c r="F67" s="93">
        <f t="shared" si="4"/>
        <v>2000</v>
      </c>
      <c r="G67" s="93">
        <v>2000</v>
      </c>
      <c r="H67" s="93"/>
      <c r="I67" s="93"/>
    </row>
    <row r="68" spans="1:16" ht="409.5" customHeight="1" hidden="1">
      <c r="A68" s="134"/>
      <c r="B68" s="134"/>
      <c r="C68" s="134"/>
      <c r="D68" s="154"/>
      <c r="E68" s="154"/>
      <c r="F68" s="154"/>
      <c r="G68" s="154"/>
      <c r="H68" s="154"/>
      <c r="I68" s="154"/>
      <c r="J68" s="155"/>
      <c r="K68" s="134"/>
      <c r="L68" s="134"/>
      <c r="M68" s="134"/>
      <c r="N68" s="134"/>
      <c r="O68" s="134"/>
      <c r="P68" s="134"/>
    </row>
    <row r="69" spans="1:16" ht="16.5" customHeight="1">
      <c r="A69"/>
      <c r="B69"/>
      <c r="C69"/>
      <c r="D69" s="82"/>
      <c r="E69" s="82"/>
      <c r="F69" s="82"/>
      <c r="G69" s="82"/>
      <c r="H69" s="82"/>
      <c r="I69" s="82"/>
      <c r="J69" s="153"/>
      <c r="K69"/>
      <c r="L69"/>
      <c r="M69"/>
      <c r="N69"/>
      <c r="O69"/>
      <c r="P69"/>
    </row>
    <row r="70" spans="1:16" ht="15">
      <c r="A70"/>
      <c r="B70"/>
      <c r="C70"/>
      <c r="D70" s="82"/>
      <c r="E70" s="82"/>
      <c r="F70" s="82"/>
      <c r="G70" s="82"/>
      <c r="H70" s="82"/>
      <c r="I70" s="82"/>
      <c r="J70" s="153"/>
      <c r="K70"/>
      <c r="L70"/>
      <c r="M70"/>
      <c r="N70"/>
      <c r="O70"/>
      <c r="P70"/>
    </row>
    <row r="71" spans="1:16" ht="15">
      <c r="A71"/>
      <c r="B71"/>
      <c r="C71"/>
      <c r="D71" s="82"/>
      <c r="E71" s="82"/>
      <c r="F71" s="82"/>
      <c r="G71" s="82"/>
      <c r="H71" s="82"/>
      <c r="I71" s="82"/>
      <c r="J71" s="153"/>
      <c r="K71"/>
      <c r="L71"/>
      <c r="M71"/>
      <c r="N71"/>
      <c r="O71"/>
      <c r="P71"/>
    </row>
    <row r="72" spans="1:16" ht="15">
      <c r="A72"/>
      <c r="B72"/>
      <c r="C72"/>
      <c r="D72" s="82"/>
      <c r="E72" s="82"/>
      <c r="F72" s="82"/>
      <c r="G72" s="82"/>
      <c r="H72" s="82"/>
      <c r="I72" s="82"/>
      <c r="J72" s="153"/>
      <c r="K72"/>
      <c r="L72"/>
      <c r="M72"/>
      <c r="N72"/>
      <c r="O72"/>
      <c r="P72"/>
    </row>
    <row r="73" spans="1:16" ht="15">
      <c r="A73"/>
      <c r="B73"/>
      <c r="C73"/>
      <c r="D73" s="82"/>
      <c r="E73" s="82"/>
      <c r="F73" s="82"/>
      <c r="G73" s="82"/>
      <c r="H73" s="82"/>
      <c r="I73" s="82"/>
      <c r="J73" s="153"/>
      <c r="K73"/>
      <c r="L73"/>
      <c r="M73"/>
      <c r="N73"/>
      <c r="O73"/>
      <c r="P73"/>
    </row>
    <row r="74" spans="1:16" ht="15">
      <c r="A74"/>
      <c r="B74"/>
      <c r="C74"/>
      <c r="D74" s="82"/>
      <c r="E74" s="82"/>
      <c r="F74" s="82"/>
      <c r="G74" s="82"/>
      <c r="H74" s="82"/>
      <c r="I74" s="82"/>
      <c r="J74" s="153"/>
      <c r="K74"/>
      <c r="L74"/>
      <c r="M74"/>
      <c r="N74"/>
      <c r="O74"/>
      <c r="P74"/>
    </row>
    <row r="75" spans="1:16" ht="9.75" customHeight="1">
      <c r="A75"/>
      <c r="B75"/>
      <c r="C75"/>
      <c r="D75" s="82"/>
      <c r="E75" s="82"/>
      <c r="F75" s="82"/>
      <c r="G75" s="82"/>
      <c r="H75" s="82"/>
      <c r="I75" s="82"/>
      <c r="J75" s="153"/>
      <c r="K75"/>
      <c r="L75"/>
      <c r="M75"/>
      <c r="N75"/>
      <c r="O75"/>
      <c r="P75"/>
    </row>
    <row r="76" spans="1:16" ht="15" hidden="1">
      <c r="A76"/>
      <c r="B76"/>
      <c r="C76"/>
      <c r="D76" s="82"/>
      <c r="E76" s="82"/>
      <c r="F76" s="82"/>
      <c r="G76" s="82"/>
      <c r="H76" s="82"/>
      <c r="I76" s="82"/>
      <c r="J76" s="153"/>
      <c r="K76"/>
      <c r="L76"/>
      <c r="M76"/>
      <c r="N76"/>
      <c r="O76"/>
      <c r="P76"/>
    </row>
    <row r="77" spans="1:16" ht="15" hidden="1">
      <c r="A77"/>
      <c r="B77"/>
      <c r="C77"/>
      <c r="D77" s="82"/>
      <c r="E77" s="82"/>
      <c r="F77" s="82"/>
      <c r="G77" s="82"/>
      <c r="H77" s="82"/>
      <c r="I77" s="82"/>
      <c r="J77" s="153"/>
      <c r="K77"/>
      <c r="L77"/>
      <c r="M77"/>
      <c r="N77"/>
      <c r="O77"/>
      <c r="P77"/>
    </row>
    <row r="78" spans="1:16" ht="15" hidden="1">
      <c r="A78"/>
      <c r="B78"/>
      <c r="C78"/>
      <c r="D78" s="82"/>
      <c r="E78" s="82"/>
      <c r="F78" s="82"/>
      <c r="G78" s="82"/>
      <c r="H78" s="82"/>
      <c r="I78" s="82"/>
      <c r="J78" s="153"/>
      <c r="K78"/>
      <c r="L78"/>
      <c r="M78"/>
      <c r="N78"/>
      <c r="O78"/>
      <c r="P78"/>
    </row>
    <row r="79" spans="1:16" ht="15" hidden="1">
      <c r="A79"/>
      <c r="B79"/>
      <c r="C79"/>
      <c r="D79" s="82"/>
      <c r="E79" s="82"/>
      <c r="F79" s="82"/>
      <c r="G79" s="82"/>
      <c r="H79" s="82"/>
      <c r="I79" s="82"/>
      <c r="J79" s="153"/>
      <c r="K79"/>
      <c r="L79"/>
      <c r="M79"/>
      <c r="N79"/>
      <c r="O79"/>
      <c r="P79"/>
    </row>
    <row r="80" spans="1:16" ht="15" hidden="1">
      <c r="A80"/>
      <c r="B80"/>
      <c r="C80"/>
      <c r="D80" s="82"/>
      <c r="E80" s="82"/>
      <c r="F80" s="82"/>
      <c r="G80" s="82"/>
      <c r="H80" s="82"/>
      <c r="I80" s="82"/>
      <c r="J80" s="153"/>
      <c r="K80"/>
      <c r="L80"/>
      <c r="M80"/>
      <c r="N80"/>
      <c r="O80"/>
      <c r="P80"/>
    </row>
    <row r="81" spans="1:16" ht="15" hidden="1">
      <c r="A81"/>
      <c r="B81"/>
      <c r="C81"/>
      <c r="D81" s="82"/>
      <c r="E81" s="82"/>
      <c r="F81" s="82"/>
      <c r="G81" s="82"/>
      <c r="H81" s="82"/>
      <c r="I81" s="82"/>
      <c r="J81" s="153"/>
      <c r="K81"/>
      <c r="L81"/>
      <c r="M81"/>
      <c r="N81"/>
      <c r="O81"/>
      <c r="P81"/>
    </row>
    <row r="82" spans="1:16" ht="15" hidden="1">
      <c r="A82"/>
      <c r="B82"/>
      <c r="C82"/>
      <c r="D82" s="82"/>
      <c r="E82" s="82"/>
      <c r="F82" s="82"/>
      <c r="G82" s="82"/>
      <c r="H82" s="82"/>
      <c r="I82" s="82"/>
      <c r="J82" s="153"/>
      <c r="K82"/>
      <c r="L82"/>
      <c r="M82"/>
      <c r="N82"/>
      <c r="O82"/>
      <c r="P82"/>
    </row>
    <row r="83" spans="1:16" ht="39" customHeight="1">
      <c r="A83"/>
      <c r="B83"/>
      <c r="C83"/>
      <c r="D83" s="157" t="s">
        <v>5</v>
      </c>
      <c r="E83" s="157" t="s">
        <v>429</v>
      </c>
      <c r="F83" s="158" t="s">
        <v>430</v>
      </c>
      <c r="G83" s="158"/>
      <c r="H83" s="158"/>
      <c r="I83" s="158"/>
      <c r="J83" s="159"/>
      <c r="K83"/>
      <c r="L83"/>
      <c r="M83"/>
      <c r="N83"/>
      <c r="O83"/>
      <c r="P83"/>
    </row>
    <row r="84" spans="1:16" ht="288.75" customHeight="1">
      <c r="A84" s="146"/>
      <c r="B84" s="146"/>
      <c r="C84" s="146"/>
      <c r="D84" s="147">
        <f aca="true" t="shared" si="5" ref="D84:I84">SUM(D17)</f>
        <v>7582600</v>
      </c>
      <c r="E84" s="147">
        <f t="shared" si="5"/>
        <v>673652</v>
      </c>
      <c r="F84" s="147">
        <f t="shared" si="5"/>
        <v>8248252</v>
      </c>
      <c r="G84" s="147">
        <f t="shared" si="5"/>
        <v>8205000</v>
      </c>
      <c r="H84" s="147">
        <f t="shared" si="5"/>
        <v>8205000</v>
      </c>
      <c r="I84" s="147">
        <f t="shared" si="5"/>
        <v>8205000</v>
      </c>
      <c r="J84" s="156"/>
      <c r="K84" s="146"/>
      <c r="L84" s="146"/>
      <c r="M84" s="146"/>
      <c r="N84" s="146"/>
      <c r="O84" s="146"/>
      <c r="P84" s="146"/>
    </row>
    <row r="85" spans="3:10" ht="29.25" customHeight="1">
      <c r="C85" s="31" t="s">
        <v>431</v>
      </c>
      <c r="D85" s="81">
        <f aca="true" t="shared" si="6" ref="D85:I85">SUM(D21)</f>
        <v>5370600</v>
      </c>
      <c r="E85" s="81">
        <f t="shared" si="6"/>
        <v>50000</v>
      </c>
      <c r="F85" s="81">
        <f t="shared" si="6"/>
        <v>5420600</v>
      </c>
      <c r="G85" s="81">
        <f t="shared" si="6"/>
        <v>5470600</v>
      </c>
      <c r="H85" s="81">
        <f t="shared" si="6"/>
        <v>5470600</v>
      </c>
      <c r="I85" s="81">
        <f t="shared" si="6"/>
        <v>5470600</v>
      </c>
      <c r="J85" s="33"/>
    </row>
    <row r="86" spans="3:10" ht="17.25" customHeight="1">
      <c r="C86" s="31" t="s">
        <v>432</v>
      </c>
      <c r="D86" s="81">
        <f aca="true" t="shared" si="7" ref="D86:I86">SUM(D27)</f>
        <v>8000</v>
      </c>
      <c r="E86" s="81">
        <f t="shared" si="7"/>
        <v>-4000</v>
      </c>
      <c r="F86" s="81">
        <f t="shared" si="7"/>
        <v>-4000</v>
      </c>
      <c r="G86" s="81">
        <f t="shared" si="7"/>
        <v>4000</v>
      </c>
      <c r="H86" s="81">
        <f t="shared" si="7"/>
        <v>4000</v>
      </c>
      <c r="I86" s="81">
        <f t="shared" si="7"/>
        <v>4000</v>
      </c>
      <c r="J86" s="33"/>
    </row>
    <row r="87" spans="3:10" ht="15">
      <c r="C87" s="31" t="s">
        <v>433</v>
      </c>
      <c r="D87" s="81">
        <f aca="true" t="shared" si="8" ref="D87:I87">SUM(D33)</f>
        <v>2102000</v>
      </c>
      <c r="E87" s="81">
        <f t="shared" si="8"/>
        <v>-45000</v>
      </c>
      <c r="F87" s="81">
        <f t="shared" si="8"/>
        <v>2057000</v>
      </c>
      <c r="G87" s="81">
        <f t="shared" si="8"/>
        <v>2200000</v>
      </c>
      <c r="H87" s="81">
        <f t="shared" si="8"/>
        <v>2200000</v>
      </c>
      <c r="I87" s="81">
        <f t="shared" si="8"/>
        <v>2200000</v>
      </c>
      <c r="J87" s="33"/>
    </row>
    <row r="88" spans="3:10" ht="15">
      <c r="C88" s="31" t="s">
        <v>53</v>
      </c>
      <c r="D88" s="81">
        <f aca="true" t="shared" si="9" ref="D88:I88">SUM(D45)</f>
        <v>100000</v>
      </c>
      <c r="E88" s="81">
        <f t="shared" si="9"/>
        <v>450940</v>
      </c>
      <c r="F88" s="81">
        <f t="shared" si="9"/>
        <v>550940</v>
      </c>
      <c r="G88" s="81">
        <f t="shared" si="9"/>
        <v>528400</v>
      </c>
      <c r="H88" s="81">
        <f t="shared" si="9"/>
        <v>528400</v>
      </c>
      <c r="I88" s="81">
        <f t="shared" si="9"/>
        <v>528400</v>
      </c>
      <c r="J88" s="33"/>
    </row>
    <row r="89" spans="3:10" ht="15" hidden="1">
      <c r="C89" s="31" t="s">
        <v>457</v>
      </c>
      <c r="D89" s="81">
        <f>SUM(D56)</f>
        <v>0</v>
      </c>
      <c r="E89" s="81">
        <f>SUM(E56)</f>
        <v>221712</v>
      </c>
      <c r="F89" s="81">
        <f>SUM(F56)</f>
        <v>221712</v>
      </c>
      <c r="G89" s="81">
        <f>SUM(G56)</f>
        <v>0</v>
      </c>
      <c r="J89" s="33"/>
    </row>
    <row r="90" spans="3:10" ht="15">
      <c r="C90" s="31" t="s">
        <v>75</v>
      </c>
      <c r="D90" s="81">
        <f aca="true" t="shared" si="10" ref="D90:I90">SUM(D62)</f>
        <v>2000</v>
      </c>
      <c r="E90" s="81">
        <f t="shared" si="10"/>
        <v>0</v>
      </c>
      <c r="F90" s="81">
        <f t="shared" si="10"/>
        <v>2000</v>
      </c>
      <c r="G90" s="81">
        <f t="shared" si="10"/>
        <v>2000</v>
      </c>
      <c r="H90" s="81">
        <f t="shared" si="10"/>
        <v>2000</v>
      </c>
      <c r="I90" s="81">
        <f t="shared" si="10"/>
        <v>2000</v>
      </c>
      <c r="J90" s="33"/>
    </row>
    <row r="116" spans="3:9" ht="15">
      <c r="C116" s="34"/>
      <c r="D116" s="107"/>
      <c r="E116" s="107"/>
      <c r="F116" s="107"/>
      <c r="G116" s="107"/>
      <c r="H116" s="107"/>
      <c r="I116" s="107"/>
    </row>
    <row r="117" spans="3:9" ht="15">
      <c r="C117" s="35"/>
      <c r="D117" s="107"/>
      <c r="E117" s="107"/>
      <c r="F117" s="107"/>
      <c r="G117" s="107"/>
      <c r="H117" s="107"/>
      <c r="I117" s="107"/>
    </row>
    <row r="118" ht="15">
      <c r="C118" s="31"/>
    </row>
    <row r="119" ht="15">
      <c r="C119" s="31"/>
    </row>
    <row r="120" ht="15">
      <c r="C120" s="31"/>
    </row>
    <row r="121" ht="15">
      <c r="C121" s="31"/>
    </row>
    <row r="122" ht="15">
      <c r="C122" s="31"/>
    </row>
    <row r="123" ht="15">
      <c r="C123" s="31"/>
    </row>
  </sheetData>
  <sheetProtection/>
  <mergeCells count="7">
    <mergeCell ref="A1:D1"/>
    <mergeCell ref="A3:D3"/>
    <mergeCell ref="A13:F13"/>
    <mergeCell ref="A5:F5"/>
    <mergeCell ref="A7:F7"/>
    <mergeCell ref="A9:F9"/>
    <mergeCell ref="A11:IV11"/>
  </mergeCells>
  <printOptions/>
  <pageMargins left="0.3937007874015748" right="0.1968503937007874" top="0.3937007874015748" bottom="0.6299212598425197" header="0.3937007874015748" footer="0.3937007874015748"/>
  <pageSetup horizontalDpi="300" verticalDpi="300" orientation="landscape" paperSize="9" r:id="rId1"/>
  <ignoredErrors>
    <ignoredError sqref="G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72"/>
  <sheetViews>
    <sheetView showGridLines="0" view="pageBreakPreview" zoomScale="60" zoomScalePageLayoutView="0" workbookViewId="0" topLeftCell="A47">
      <selection activeCell="S9" sqref="S9"/>
    </sheetView>
  </sheetViews>
  <sheetFormatPr defaultColWidth="9.140625" defaultRowHeight="15"/>
  <cols>
    <col min="1" max="1" width="13.421875" style="2" customWidth="1"/>
    <col min="2" max="2" width="14.8515625" style="2" customWidth="1"/>
    <col min="3" max="3" width="64.140625" style="2" customWidth="1"/>
    <col min="4" max="4" width="15.140625" style="2" hidden="1" customWidth="1"/>
    <col min="5" max="5" width="14.28125" style="81" hidden="1" customWidth="1"/>
    <col min="6" max="6" width="17.00390625" style="108" hidden="1" customWidth="1"/>
    <col min="7" max="9" width="16.140625" style="108" customWidth="1"/>
    <col min="10" max="10" width="0.13671875" style="80" hidden="1" customWidth="1"/>
    <col min="11" max="11" width="0.2890625" style="80" hidden="1" customWidth="1"/>
    <col min="12" max="16" width="9.140625" style="2" customWidth="1"/>
  </cols>
  <sheetData>
    <row r="1" spans="1:16" ht="15">
      <c r="A1"/>
      <c r="B1"/>
      <c r="C1"/>
      <c r="D1"/>
      <c r="E1" s="82"/>
      <c r="F1" s="164"/>
      <c r="G1" s="164"/>
      <c r="H1" s="164"/>
      <c r="I1" s="164"/>
      <c r="J1" s="165"/>
      <c r="K1" s="165"/>
      <c r="L1"/>
      <c r="M1"/>
      <c r="N1"/>
      <c r="O1"/>
      <c r="P1"/>
    </row>
    <row r="2" spans="1:16" ht="20.25" customHeight="1">
      <c r="A2"/>
      <c r="B2"/>
      <c r="C2"/>
      <c r="D2"/>
      <c r="E2" s="82"/>
      <c r="F2" s="164"/>
      <c r="G2" s="164"/>
      <c r="H2" s="164"/>
      <c r="I2" s="164"/>
      <c r="J2" s="165"/>
      <c r="K2" s="165"/>
      <c r="L2"/>
      <c r="M2"/>
      <c r="N2"/>
      <c r="O2"/>
      <c r="P2"/>
    </row>
    <row r="3" spans="1:16" ht="2.25" customHeight="1" hidden="1">
      <c r="A3" s="146"/>
      <c r="B3" s="146"/>
      <c r="C3" s="146"/>
      <c r="D3" s="146"/>
      <c r="E3" s="147"/>
      <c r="F3" s="162"/>
      <c r="G3" s="162"/>
      <c r="H3" s="162"/>
      <c r="I3" s="162"/>
      <c r="J3" s="163"/>
      <c r="K3" s="163"/>
      <c r="L3" s="146"/>
      <c r="M3" s="146"/>
      <c r="N3" s="146"/>
      <c r="O3" s="146"/>
      <c r="P3" s="146"/>
    </row>
    <row r="4" spans="1:11" ht="33.75" customHeight="1">
      <c r="A4" s="3" t="s">
        <v>2</v>
      </c>
      <c r="B4" s="3" t="s">
        <v>3</v>
      </c>
      <c r="C4" s="3" t="s">
        <v>83</v>
      </c>
      <c r="D4" s="4" t="s">
        <v>5</v>
      </c>
      <c r="E4" s="94" t="s">
        <v>429</v>
      </c>
      <c r="F4" s="122" t="s">
        <v>458</v>
      </c>
      <c r="G4" s="123" t="s">
        <v>459</v>
      </c>
      <c r="H4" s="123" t="s">
        <v>461</v>
      </c>
      <c r="I4" s="123" t="s">
        <v>460</v>
      </c>
      <c r="J4" s="141" t="s">
        <v>482</v>
      </c>
      <c r="K4" s="80" t="s">
        <v>491</v>
      </c>
    </row>
    <row r="5" spans="1:9" ht="15">
      <c r="A5" s="5" t="s">
        <v>0</v>
      </c>
      <c r="B5" s="5" t="s">
        <v>0</v>
      </c>
      <c r="C5" s="6" t="s">
        <v>84</v>
      </c>
      <c r="D5" s="7">
        <v>7582600</v>
      </c>
      <c r="E5" s="96">
        <f aca="true" t="shared" si="0" ref="E5:G7">SUM(E6)</f>
        <v>673652</v>
      </c>
      <c r="F5" s="96">
        <f t="shared" si="0"/>
        <v>8256252</v>
      </c>
      <c r="G5" s="96">
        <f t="shared" si="0"/>
        <v>8205000</v>
      </c>
      <c r="H5" s="96">
        <f aca="true" t="shared" si="1" ref="H5:I7">SUM(H6)</f>
        <v>8205000</v>
      </c>
      <c r="I5" s="96">
        <f t="shared" si="1"/>
        <v>8205000</v>
      </c>
    </row>
    <row r="6" spans="1:9" ht="15">
      <c r="A6" s="8" t="s">
        <v>7</v>
      </c>
      <c r="B6" s="8" t="s">
        <v>8</v>
      </c>
      <c r="C6" s="9" t="s">
        <v>9</v>
      </c>
      <c r="D6" s="1">
        <v>7582600</v>
      </c>
      <c r="E6" s="97">
        <f t="shared" si="0"/>
        <v>673652</v>
      </c>
      <c r="F6" s="97">
        <f t="shared" si="0"/>
        <v>8256252</v>
      </c>
      <c r="G6" s="97">
        <f t="shared" si="0"/>
        <v>8205000</v>
      </c>
      <c r="H6" s="97">
        <f t="shared" si="1"/>
        <v>8205000</v>
      </c>
      <c r="I6" s="97">
        <f t="shared" si="1"/>
        <v>8205000</v>
      </c>
    </row>
    <row r="7" spans="1:9" ht="15">
      <c r="A7" s="10" t="s">
        <v>10</v>
      </c>
      <c r="B7" s="10" t="s">
        <v>85</v>
      </c>
      <c r="C7" s="11" t="s">
        <v>86</v>
      </c>
      <c r="D7" s="12">
        <v>7582600</v>
      </c>
      <c r="E7" s="98">
        <f t="shared" si="0"/>
        <v>673652</v>
      </c>
      <c r="F7" s="98">
        <f t="shared" si="0"/>
        <v>8256252</v>
      </c>
      <c r="G7" s="98">
        <f t="shared" si="0"/>
        <v>8205000</v>
      </c>
      <c r="H7" s="98">
        <f t="shared" si="1"/>
        <v>8205000</v>
      </c>
      <c r="I7" s="98">
        <f t="shared" si="1"/>
        <v>8205000</v>
      </c>
    </row>
    <row r="8" spans="1:9" ht="15">
      <c r="A8" s="13" t="s">
        <v>13</v>
      </c>
      <c r="B8" s="13" t="s">
        <v>87</v>
      </c>
      <c r="C8" s="14" t="s">
        <v>88</v>
      </c>
      <c r="D8" s="15">
        <v>7582600</v>
      </c>
      <c r="E8" s="99">
        <f>SUM(E10+E35+E44+E169+E214+E224)</f>
        <v>673652</v>
      </c>
      <c r="F8" s="99">
        <f>SUM(F10+F35+F44+F169+F214+F224)</f>
        <v>8256252</v>
      </c>
      <c r="G8" s="99">
        <f>SUM(G10+G35+G44+G169+G224)</f>
        <v>8205000</v>
      </c>
      <c r="H8" s="99">
        <f>SUM(H10+H35+H44+H169+H224)</f>
        <v>8205000</v>
      </c>
      <c r="I8" s="99">
        <f>SUM(I10+I35+I44+I169+I224)</f>
        <v>8205000</v>
      </c>
    </row>
    <row r="9" spans="1:9" ht="17.25" customHeight="1">
      <c r="A9" s="185" t="s">
        <v>89</v>
      </c>
      <c r="B9" s="185" t="s">
        <v>90</v>
      </c>
      <c r="C9" s="186" t="s">
        <v>492</v>
      </c>
      <c r="D9" s="187">
        <v>7582600</v>
      </c>
      <c r="E9" s="188"/>
      <c r="F9" s="189"/>
      <c r="G9" s="189">
        <f>SUM(G12+G37+G46+G171+G226-G155)</f>
        <v>8133500</v>
      </c>
      <c r="H9" s="189">
        <f>SUM(H12+H37+H46+H171+H226-H155)</f>
        <v>8133500</v>
      </c>
      <c r="I9" s="189">
        <f>SUM(I12+I37+I46+I171+I226-I155)</f>
        <v>8133500</v>
      </c>
    </row>
    <row r="10" spans="1:10" ht="15">
      <c r="A10" s="16" t="s">
        <v>16</v>
      </c>
      <c r="B10" s="16" t="s">
        <v>91</v>
      </c>
      <c r="C10" s="17" t="s">
        <v>92</v>
      </c>
      <c r="D10" s="18">
        <v>5370600</v>
      </c>
      <c r="E10" s="78">
        <f aca="true" t="shared" si="2" ref="E10:I13">SUM(E11)</f>
        <v>50000</v>
      </c>
      <c r="F10" s="78">
        <f t="shared" si="2"/>
        <v>5420600</v>
      </c>
      <c r="G10" s="78">
        <f t="shared" si="2"/>
        <v>5470600</v>
      </c>
      <c r="H10" s="78">
        <f t="shared" si="2"/>
        <v>5470600</v>
      </c>
      <c r="I10" s="78">
        <f t="shared" si="2"/>
        <v>5470600</v>
      </c>
      <c r="J10" s="80">
        <v>50000</v>
      </c>
    </row>
    <row r="11" spans="1:9" ht="24">
      <c r="A11" s="19" t="s">
        <v>93</v>
      </c>
      <c r="B11" s="19" t="s">
        <v>94</v>
      </c>
      <c r="C11" s="20" t="s">
        <v>95</v>
      </c>
      <c r="D11" s="21">
        <v>5370600</v>
      </c>
      <c r="E11" s="111">
        <f t="shared" si="2"/>
        <v>50000</v>
      </c>
      <c r="F11" s="111">
        <f t="shared" si="2"/>
        <v>5420600</v>
      </c>
      <c r="G11" s="111">
        <f t="shared" si="2"/>
        <v>5470600</v>
      </c>
      <c r="H11" s="111">
        <f t="shared" si="2"/>
        <v>5470600</v>
      </c>
      <c r="I11" s="111">
        <f t="shared" si="2"/>
        <v>5470600</v>
      </c>
    </row>
    <row r="12" spans="1:9" ht="15">
      <c r="A12" s="22" t="s">
        <v>96</v>
      </c>
      <c r="B12" s="22" t="s">
        <v>97</v>
      </c>
      <c r="C12" s="23" t="s">
        <v>95</v>
      </c>
      <c r="D12" s="24">
        <v>5370600</v>
      </c>
      <c r="E12" s="113">
        <f t="shared" si="2"/>
        <v>50000</v>
      </c>
      <c r="F12" s="113">
        <f t="shared" si="2"/>
        <v>5420600</v>
      </c>
      <c r="G12" s="113">
        <f t="shared" si="2"/>
        <v>5470600</v>
      </c>
      <c r="H12" s="113">
        <f t="shared" si="2"/>
        <v>5470600</v>
      </c>
      <c r="I12" s="113">
        <f t="shared" si="2"/>
        <v>5470600</v>
      </c>
    </row>
    <row r="13" spans="1:9" ht="15">
      <c r="A13" s="25" t="s">
        <v>98</v>
      </c>
      <c r="B13" s="25" t="s">
        <v>99</v>
      </c>
      <c r="C13" s="26" t="s">
        <v>100</v>
      </c>
      <c r="D13" s="27">
        <v>5370600</v>
      </c>
      <c r="E13" s="85">
        <f t="shared" si="2"/>
        <v>50000</v>
      </c>
      <c r="F13" s="85">
        <f t="shared" si="2"/>
        <v>5420600</v>
      </c>
      <c r="G13" s="85">
        <f t="shared" si="2"/>
        <v>5470600</v>
      </c>
      <c r="H13" s="85">
        <f t="shared" si="2"/>
        <v>5470600</v>
      </c>
      <c r="I13" s="85">
        <f t="shared" si="2"/>
        <v>5470600</v>
      </c>
    </row>
    <row r="14" spans="1:9" ht="15">
      <c r="A14" s="25" t="s">
        <v>0</v>
      </c>
      <c r="B14" s="25" t="s">
        <v>101</v>
      </c>
      <c r="C14" s="26" t="s">
        <v>102</v>
      </c>
      <c r="D14" s="27">
        <v>5370600</v>
      </c>
      <c r="E14" s="85">
        <f>SUM(E15+E31)</f>
        <v>50000</v>
      </c>
      <c r="F14" s="85">
        <f>SUM(F15+F31)</f>
        <v>5420600</v>
      </c>
      <c r="G14" s="85">
        <f>SUM(G15+G31)</f>
        <v>5470600</v>
      </c>
      <c r="H14" s="85">
        <f>SUM(H15+H31)</f>
        <v>5470600</v>
      </c>
      <c r="I14" s="85">
        <f>SUM(I15+I31)</f>
        <v>5470600</v>
      </c>
    </row>
    <row r="15" spans="1:9" ht="15">
      <c r="A15" s="25" t="s">
        <v>0</v>
      </c>
      <c r="B15" s="25" t="s">
        <v>103</v>
      </c>
      <c r="C15" s="26" t="s">
        <v>104</v>
      </c>
      <c r="D15" s="27">
        <v>5356600</v>
      </c>
      <c r="E15" s="85">
        <f>SUM(E16+E19+E25)</f>
        <v>64000</v>
      </c>
      <c r="F15" s="85">
        <f>SUM(F16+F19+F25)</f>
        <v>5420600</v>
      </c>
      <c r="G15" s="85">
        <f>SUM(G16+G19+G25)</f>
        <v>5470600</v>
      </c>
      <c r="H15" s="85">
        <v>5470600</v>
      </c>
      <c r="I15" s="85">
        <v>5470600</v>
      </c>
    </row>
    <row r="16" spans="1:9" ht="15">
      <c r="A16" s="25" t="s">
        <v>0</v>
      </c>
      <c r="B16" s="25" t="s">
        <v>105</v>
      </c>
      <c r="C16" s="26" t="s">
        <v>106</v>
      </c>
      <c r="D16" s="27">
        <v>4369600</v>
      </c>
      <c r="E16" s="85">
        <f aca="true" t="shared" si="3" ref="E16:G17">SUM(E17)</f>
        <v>177700</v>
      </c>
      <c r="F16" s="85">
        <f t="shared" si="3"/>
        <v>4547300</v>
      </c>
      <c r="G16" s="85">
        <f t="shared" si="3"/>
        <v>4450000</v>
      </c>
      <c r="H16" s="109"/>
      <c r="I16" s="109"/>
    </row>
    <row r="17" spans="1:9" ht="15" hidden="1">
      <c r="A17" s="25" t="s">
        <v>0</v>
      </c>
      <c r="B17" s="25" t="s">
        <v>107</v>
      </c>
      <c r="C17" s="26" t="s">
        <v>108</v>
      </c>
      <c r="D17" s="27">
        <v>4369600</v>
      </c>
      <c r="E17" s="85">
        <f t="shared" si="3"/>
        <v>177700</v>
      </c>
      <c r="F17" s="85">
        <f t="shared" si="3"/>
        <v>4547300</v>
      </c>
      <c r="G17" s="85">
        <f t="shared" si="3"/>
        <v>4450000</v>
      </c>
      <c r="H17" s="109"/>
      <c r="I17" s="109"/>
    </row>
    <row r="18" spans="1:9" ht="15" hidden="1">
      <c r="A18" s="28" t="s">
        <v>109</v>
      </c>
      <c r="B18" s="28" t="s">
        <v>110</v>
      </c>
      <c r="C18" s="29" t="s">
        <v>111</v>
      </c>
      <c r="D18" s="30">
        <v>4369600</v>
      </c>
      <c r="E18" s="92">
        <v>177700</v>
      </c>
      <c r="F18" s="115">
        <f aca="true" t="shared" si="4" ref="F18:F41">SUM(D18+E18)</f>
        <v>4547300</v>
      </c>
      <c r="G18" s="115">
        <v>4450000</v>
      </c>
      <c r="H18" s="115"/>
      <c r="I18" s="115"/>
    </row>
    <row r="19" spans="1:9" ht="15">
      <c r="A19" s="25" t="s">
        <v>0</v>
      </c>
      <c r="B19" s="25" t="s">
        <v>112</v>
      </c>
      <c r="C19" s="26" t="s">
        <v>113</v>
      </c>
      <c r="D19" s="27">
        <v>262500</v>
      </c>
      <c r="E19" s="85">
        <f>SUM(E20)</f>
        <v>-12700</v>
      </c>
      <c r="F19" s="85">
        <f>SUM(F20)</f>
        <v>249800</v>
      </c>
      <c r="G19" s="85">
        <f>SUM(G20)</f>
        <v>280600</v>
      </c>
      <c r="H19" s="109"/>
      <c r="I19" s="109"/>
    </row>
    <row r="20" spans="1:9" ht="15" hidden="1">
      <c r="A20" s="25" t="s">
        <v>0</v>
      </c>
      <c r="B20" s="25" t="s">
        <v>114</v>
      </c>
      <c r="C20" s="26" t="s">
        <v>113</v>
      </c>
      <c r="D20" s="27">
        <v>262500</v>
      </c>
      <c r="E20" s="85">
        <f>SUM(E21+E22+E23+E24)</f>
        <v>-12700</v>
      </c>
      <c r="F20" s="85">
        <f>SUM(F21+F22+F23+F24)</f>
        <v>249800</v>
      </c>
      <c r="G20" s="85">
        <f>SUM(G21+G22+G23+G24)</f>
        <v>280600</v>
      </c>
      <c r="H20" s="109"/>
      <c r="I20" s="109"/>
    </row>
    <row r="21" spans="1:11" ht="15" hidden="1">
      <c r="A21" s="28" t="s">
        <v>115</v>
      </c>
      <c r="B21" s="28" t="s">
        <v>116</v>
      </c>
      <c r="C21" s="29" t="s">
        <v>117</v>
      </c>
      <c r="D21" s="30">
        <v>92000</v>
      </c>
      <c r="E21" s="92">
        <v>0</v>
      </c>
      <c r="F21" s="115">
        <f t="shared" si="4"/>
        <v>92000</v>
      </c>
      <c r="G21" s="115">
        <v>65000</v>
      </c>
      <c r="H21" s="115"/>
      <c r="I21" s="115"/>
      <c r="K21" s="80" t="s">
        <v>475</v>
      </c>
    </row>
    <row r="22" spans="1:11" ht="15" hidden="1">
      <c r="A22" s="28" t="s">
        <v>118</v>
      </c>
      <c r="B22" s="28" t="s">
        <v>119</v>
      </c>
      <c r="C22" s="29" t="s">
        <v>120</v>
      </c>
      <c r="D22" s="30">
        <v>71900</v>
      </c>
      <c r="E22" s="92">
        <v>-47900</v>
      </c>
      <c r="F22" s="115">
        <f t="shared" si="4"/>
        <v>24000</v>
      </c>
      <c r="G22" s="115">
        <v>75800</v>
      </c>
      <c r="H22" s="115"/>
      <c r="I22" s="115"/>
      <c r="K22" s="80" t="s">
        <v>462</v>
      </c>
    </row>
    <row r="23" spans="1:11" ht="15" hidden="1">
      <c r="A23" s="28" t="s">
        <v>121</v>
      </c>
      <c r="B23" s="28" t="s">
        <v>122</v>
      </c>
      <c r="C23" s="29" t="s">
        <v>123</v>
      </c>
      <c r="D23" s="30">
        <v>62000</v>
      </c>
      <c r="E23" s="92">
        <v>34000</v>
      </c>
      <c r="F23" s="115">
        <f t="shared" si="4"/>
        <v>96000</v>
      </c>
      <c r="G23" s="115">
        <v>99000</v>
      </c>
      <c r="H23" s="115"/>
      <c r="I23" s="115"/>
      <c r="K23" s="80" t="s">
        <v>476</v>
      </c>
    </row>
    <row r="24" spans="1:11" ht="15" hidden="1">
      <c r="A24" s="28" t="s">
        <v>124</v>
      </c>
      <c r="B24" s="28" t="s">
        <v>125</v>
      </c>
      <c r="C24" s="29" t="s">
        <v>126</v>
      </c>
      <c r="D24" s="30">
        <v>36600</v>
      </c>
      <c r="E24" s="92">
        <v>1200</v>
      </c>
      <c r="F24" s="115">
        <f t="shared" si="4"/>
        <v>37800</v>
      </c>
      <c r="G24" s="115">
        <v>40800</v>
      </c>
      <c r="H24" s="115"/>
      <c r="I24" s="115"/>
      <c r="K24" s="80" t="s">
        <v>477</v>
      </c>
    </row>
    <row r="25" spans="1:9" ht="15">
      <c r="A25" s="25" t="s">
        <v>0</v>
      </c>
      <c r="B25" s="25" t="s">
        <v>127</v>
      </c>
      <c r="C25" s="26" t="s">
        <v>128</v>
      </c>
      <c r="D25" s="27">
        <v>724500</v>
      </c>
      <c r="E25" s="85">
        <f>SUM(E26+E29)</f>
        <v>-101000</v>
      </c>
      <c r="F25" s="85">
        <f>SUM(F26+F29)</f>
        <v>623500</v>
      </c>
      <c r="G25" s="85">
        <f>SUM(G26+G29)</f>
        <v>740000</v>
      </c>
      <c r="H25" s="109"/>
      <c r="I25" s="109"/>
    </row>
    <row r="26" spans="1:9" ht="15" hidden="1">
      <c r="A26" s="25" t="s">
        <v>0</v>
      </c>
      <c r="B26" s="25" t="s">
        <v>129</v>
      </c>
      <c r="C26" s="26" t="s">
        <v>130</v>
      </c>
      <c r="D26" s="27">
        <v>654500</v>
      </c>
      <c r="E26" s="85">
        <f>SUM(E27+E28)</f>
        <v>-38000</v>
      </c>
      <c r="F26" s="85">
        <f>SUM(F27+F28)</f>
        <v>616500</v>
      </c>
      <c r="G26" s="85">
        <f>SUM(G27+G28)</f>
        <v>740000</v>
      </c>
      <c r="H26" s="109"/>
      <c r="I26" s="109"/>
    </row>
    <row r="27" spans="1:9" ht="15" hidden="1">
      <c r="A27" s="28" t="s">
        <v>131</v>
      </c>
      <c r="B27" s="28" t="s">
        <v>132</v>
      </c>
      <c r="C27" s="29" t="s">
        <v>130</v>
      </c>
      <c r="D27" s="30">
        <v>623500</v>
      </c>
      <c r="E27" s="92">
        <v>-9100</v>
      </c>
      <c r="F27" s="115">
        <f t="shared" si="4"/>
        <v>614400</v>
      </c>
      <c r="G27" s="115">
        <v>740000</v>
      </c>
      <c r="H27" s="115"/>
      <c r="I27" s="115"/>
    </row>
    <row r="28" spans="1:9" ht="15" hidden="1">
      <c r="A28" s="28" t="s">
        <v>133</v>
      </c>
      <c r="B28" s="28" t="s">
        <v>134</v>
      </c>
      <c r="C28" s="29" t="s">
        <v>135</v>
      </c>
      <c r="D28" s="30">
        <v>31000</v>
      </c>
      <c r="E28" s="92">
        <v>-28900</v>
      </c>
      <c r="F28" s="115">
        <f t="shared" si="4"/>
        <v>2100</v>
      </c>
      <c r="G28" s="115"/>
      <c r="H28" s="115"/>
      <c r="I28" s="115"/>
    </row>
    <row r="29" spans="1:9" ht="15" hidden="1">
      <c r="A29" s="25" t="s">
        <v>0</v>
      </c>
      <c r="B29" s="25" t="s">
        <v>136</v>
      </c>
      <c r="C29" s="26" t="s">
        <v>137</v>
      </c>
      <c r="D29" s="27">
        <v>70000</v>
      </c>
      <c r="E29" s="85">
        <f>SUM(E30)</f>
        <v>-63000</v>
      </c>
      <c r="F29" s="109">
        <f t="shared" si="4"/>
        <v>7000</v>
      </c>
      <c r="G29" s="109"/>
      <c r="H29" s="109"/>
      <c r="I29" s="109"/>
    </row>
    <row r="30" spans="1:9" ht="15" hidden="1">
      <c r="A30" s="28" t="s">
        <v>138</v>
      </c>
      <c r="B30" s="28" t="s">
        <v>139</v>
      </c>
      <c r="C30" s="29" t="s">
        <v>140</v>
      </c>
      <c r="D30" s="30">
        <v>70000</v>
      </c>
      <c r="E30" s="92">
        <v>-63000</v>
      </c>
      <c r="F30" s="115">
        <f t="shared" si="4"/>
        <v>7000</v>
      </c>
      <c r="G30" s="115"/>
      <c r="H30" s="115"/>
      <c r="I30" s="115"/>
    </row>
    <row r="31" spans="1:9" ht="15" hidden="1">
      <c r="A31" s="25" t="s">
        <v>0</v>
      </c>
      <c r="B31" s="25" t="s">
        <v>141</v>
      </c>
      <c r="C31" s="26" t="s">
        <v>142</v>
      </c>
      <c r="D31" s="27">
        <v>14000</v>
      </c>
      <c r="E31" s="85">
        <f>SUM(E32)</f>
        <v>-14000</v>
      </c>
      <c r="F31" s="109">
        <f t="shared" si="4"/>
        <v>0</v>
      </c>
      <c r="G31" s="109"/>
      <c r="H31" s="109"/>
      <c r="I31" s="109"/>
    </row>
    <row r="32" spans="1:9" ht="15" hidden="1">
      <c r="A32" s="25" t="s">
        <v>0</v>
      </c>
      <c r="B32" s="25" t="s">
        <v>143</v>
      </c>
      <c r="C32" s="26" t="s">
        <v>144</v>
      </c>
      <c r="D32" s="27">
        <v>14000</v>
      </c>
      <c r="E32" s="85">
        <f>SUM(E33)</f>
        <v>-14000</v>
      </c>
      <c r="F32" s="109">
        <f t="shared" si="4"/>
        <v>0</v>
      </c>
      <c r="G32" s="109"/>
      <c r="H32" s="109"/>
      <c r="I32" s="109"/>
    </row>
    <row r="33" spans="1:9" ht="15" hidden="1">
      <c r="A33" s="25" t="s">
        <v>0</v>
      </c>
      <c r="B33" s="25" t="s">
        <v>145</v>
      </c>
      <c r="C33" s="26" t="s">
        <v>146</v>
      </c>
      <c r="D33" s="27">
        <v>14000</v>
      </c>
      <c r="E33" s="85">
        <f>SUM(E34)</f>
        <v>-14000</v>
      </c>
      <c r="F33" s="109">
        <f t="shared" si="4"/>
        <v>0</v>
      </c>
      <c r="G33" s="109"/>
      <c r="H33" s="109"/>
      <c r="I33" s="109"/>
    </row>
    <row r="34" spans="1:11" ht="15" hidden="1">
      <c r="A34" s="28" t="s">
        <v>147</v>
      </c>
      <c r="B34" s="28" t="s">
        <v>148</v>
      </c>
      <c r="C34" s="29" t="s">
        <v>149</v>
      </c>
      <c r="D34" s="30">
        <v>14000</v>
      </c>
      <c r="E34" s="92">
        <v>-14000</v>
      </c>
      <c r="F34" s="115">
        <f t="shared" si="4"/>
        <v>0</v>
      </c>
      <c r="G34" s="115"/>
      <c r="H34" s="115"/>
      <c r="I34" s="115"/>
      <c r="K34" s="80" t="s">
        <v>435</v>
      </c>
    </row>
    <row r="35" spans="1:10" ht="15">
      <c r="A35" s="16" t="s">
        <v>16</v>
      </c>
      <c r="B35" s="16" t="s">
        <v>17</v>
      </c>
      <c r="C35" s="17" t="s">
        <v>18</v>
      </c>
      <c r="D35" s="18">
        <v>8000</v>
      </c>
      <c r="E35" s="121">
        <f aca="true" t="shared" si="5" ref="E35:E42">SUM(E36)</f>
        <v>-4000</v>
      </c>
      <c r="F35" s="110">
        <f t="shared" si="4"/>
        <v>4000</v>
      </c>
      <c r="G35" s="110">
        <v>4000</v>
      </c>
      <c r="H35" s="110">
        <v>4000</v>
      </c>
      <c r="I35" s="110">
        <v>4000</v>
      </c>
      <c r="J35" s="80">
        <v>0</v>
      </c>
    </row>
    <row r="36" spans="1:9" ht="24">
      <c r="A36" s="19" t="s">
        <v>93</v>
      </c>
      <c r="B36" s="19" t="s">
        <v>94</v>
      </c>
      <c r="C36" s="20" t="s">
        <v>95</v>
      </c>
      <c r="D36" s="21">
        <v>8000</v>
      </c>
      <c r="E36" s="111">
        <f t="shared" si="5"/>
        <v>-4000</v>
      </c>
      <c r="F36" s="112">
        <f t="shared" si="4"/>
        <v>4000</v>
      </c>
      <c r="G36" s="112">
        <v>4000</v>
      </c>
      <c r="H36" s="112">
        <v>4000</v>
      </c>
      <c r="I36" s="112">
        <v>4000</v>
      </c>
    </row>
    <row r="37" spans="1:9" ht="15">
      <c r="A37" s="22" t="s">
        <v>96</v>
      </c>
      <c r="B37" s="22" t="s">
        <v>97</v>
      </c>
      <c r="C37" s="23" t="s">
        <v>95</v>
      </c>
      <c r="D37" s="24">
        <v>8000</v>
      </c>
      <c r="E37" s="113">
        <f t="shared" si="5"/>
        <v>-4000</v>
      </c>
      <c r="F37" s="114">
        <f t="shared" si="4"/>
        <v>4000</v>
      </c>
      <c r="G37" s="114">
        <v>4000</v>
      </c>
      <c r="H37" s="114">
        <v>4000</v>
      </c>
      <c r="I37" s="114">
        <v>4000</v>
      </c>
    </row>
    <row r="38" spans="1:9" ht="15">
      <c r="A38" s="25" t="s">
        <v>98</v>
      </c>
      <c r="B38" s="25" t="s">
        <v>99</v>
      </c>
      <c r="C38" s="26" t="s">
        <v>100</v>
      </c>
      <c r="D38" s="27">
        <v>8000</v>
      </c>
      <c r="E38" s="85">
        <f t="shared" si="5"/>
        <v>-4000</v>
      </c>
      <c r="F38" s="109">
        <f t="shared" si="4"/>
        <v>4000</v>
      </c>
      <c r="G38" s="109">
        <v>4000</v>
      </c>
      <c r="H38" s="109">
        <v>4000</v>
      </c>
      <c r="I38" s="109">
        <v>4000</v>
      </c>
    </row>
    <row r="39" spans="1:9" ht="15">
      <c r="A39" s="25" t="s">
        <v>0</v>
      </c>
      <c r="B39" s="25" t="s">
        <v>101</v>
      </c>
      <c r="C39" s="26" t="s">
        <v>102</v>
      </c>
      <c r="D39" s="27">
        <v>8000</v>
      </c>
      <c r="E39" s="85">
        <f t="shared" si="5"/>
        <v>-4000</v>
      </c>
      <c r="F39" s="109">
        <f t="shared" si="4"/>
        <v>4000</v>
      </c>
      <c r="G39" s="109">
        <v>4000</v>
      </c>
      <c r="H39" s="109">
        <v>4000</v>
      </c>
      <c r="I39" s="109">
        <v>4000</v>
      </c>
    </row>
    <row r="40" spans="1:9" ht="15">
      <c r="A40" s="25" t="s">
        <v>0</v>
      </c>
      <c r="B40" s="25" t="s">
        <v>141</v>
      </c>
      <c r="C40" s="26" t="s">
        <v>142</v>
      </c>
      <c r="D40" s="27">
        <v>8000</v>
      </c>
      <c r="E40" s="85">
        <f t="shared" si="5"/>
        <v>-4000</v>
      </c>
      <c r="F40" s="109">
        <f t="shared" si="4"/>
        <v>4000</v>
      </c>
      <c r="G40" s="109">
        <v>4000</v>
      </c>
      <c r="H40" s="109">
        <v>4000</v>
      </c>
      <c r="I40" s="109">
        <v>4000</v>
      </c>
    </row>
    <row r="41" spans="1:9" ht="15">
      <c r="A41" s="25" t="s">
        <v>0</v>
      </c>
      <c r="B41" s="25" t="s">
        <v>150</v>
      </c>
      <c r="C41" s="26" t="s">
        <v>151</v>
      </c>
      <c r="D41" s="27">
        <v>8000</v>
      </c>
      <c r="E41" s="85">
        <f t="shared" si="5"/>
        <v>-4000</v>
      </c>
      <c r="F41" s="109">
        <f t="shared" si="4"/>
        <v>4000</v>
      </c>
      <c r="G41" s="109">
        <v>4000</v>
      </c>
      <c r="H41" s="109"/>
      <c r="I41" s="109"/>
    </row>
    <row r="42" spans="1:9" ht="15" hidden="1">
      <c r="A42" s="25" t="s">
        <v>0</v>
      </c>
      <c r="B42" s="25" t="s">
        <v>152</v>
      </c>
      <c r="C42" s="26" t="s">
        <v>153</v>
      </c>
      <c r="D42" s="27">
        <v>8000</v>
      </c>
      <c r="E42" s="85">
        <f t="shared" si="5"/>
        <v>-4000</v>
      </c>
      <c r="F42" s="109">
        <f>SUM(D42+E42)</f>
        <v>4000</v>
      </c>
      <c r="G42" s="109">
        <v>4000</v>
      </c>
      <c r="H42" s="109"/>
      <c r="I42" s="109"/>
    </row>
    <row r="43" spans="1:9" ht="15" hidden="1">
      <c r="A43" s="28" t="s">
        <v>154</v>
      </c>
      <c r="B43" s="28" t="s">
        <v>155</v>
      </c>
      <c r="C43" s="29" t="s">
        <v>156</v>
      </c>
      <c r="D43" s="30">
        <v>8000</v>
      </c>
      <c r="E43" s="92">
        <v>-4000</v>
      </c>
      <c r="F43" s="115">
        <f>SUM(D43+E43)</f>
        <v>4000</v>
      </c>
      <c r="G43" s="115">
        <v>4000</v>
      </c>
      <c r="H43" s="115"/>
      <c r="I43" s="115"/>
    </row>
    <row r="44" spans="1:10" ht="15">
      <c r="A44" s="16" t="s">
        <v>16</v>
      </c>
      <c r="B44" s="16" t="s">
        <v>29</v>
      </c>
      <c r="C44" s="17" t="s">
        <v>30</v>
      </c>
      <c r="D44" s="18">
        <v>2102000</v>
      </c>
      <c r="E44" s="116">
        <f aca="true" t="shared" si="6" ref="E44:I46">SUM(E45)</f>
        <v>-45000</v>
      </c>
      <c r="F44" s="120">
        <f t="shared" si="6"/>
        <v>2057000</v>
      </c>
      <c r="G44" s="120">
        <f t="shared" si="6"/>
        <v>2200000</v>
      </c>
      <c r="H44" s="120">
        <f t="shared" si="6"/>
        <v>2200000</v>
      </c>
      <c r="I44" s="120">
        <f t="shared" si="6"/>
        <v>2200000</v>
      </c>
      <c r="J44" s="80">
        <v>143000</v>
      </c>
    </row>
    <row r="45" spans="1:9" ht="24">
      <c r="A45" s="19" t="s">
        <v>93</v>
      </c>
      <c r="B45" s="19" t="s">
        <v>94</v>
      </c>
      <c r="C45" s="20" t="s">
        <v>95</v>
      </c>
      <c r="D45" s="21">
        <v>2102000</v>
      </c>
      <c r="E45" s="111">
        <f t="shared" si="6"/>
        <v>-45000</v>
      </c>
      <c r="F45" s="111">
        <f t="shared" si="6"/>
        <v>2057000</v>
      </c>
      <c r="G45" s="111">
        <f t="shared" si="6"/>
        <v>2200000</v>
      </c>
      <c r="H45" s="111">
        <f t="shared" si="6"/>
        <v>2200000</v>
      </c>
      <c r="I45" s="111">
        <f t="shared" si="6"/>
        <v>2200000</v>
      </c>
    </row>
    <row r="46" spans="1:9" ht="15">
      <c r="A46" s="22" t="s">
        <v>96</v>
      </c>
      <c r="B46" s="22" t="s">
        <v>97</v>
      </c>
      <c r="C46" s="23" t="s">
        <v>95</v>
      </c>
      <c r="D46" s="24">
        <v>2102000</v>
      </c>
      <c r="E46" s="113">
        <f t="shared" si="6"/>
        <v>-45000</v>
      </c>
      <c r="F46" s="113">
        <f t="shared" si="6"/>
        <v>2057000</v>
      </c>
      <c r="G46" s="113">
        <f t="shared" si="6"/>
        <v>2200000</v>
      </c>
      <c r="H46" s="113">
        <f t="shared" si="6"/>
        <v>2200000</v>
      </c>
      <c r="I46" s="113">
        <f t="shared" si="6"/>
        <v>2200000</v>
      </c>
    </row>
    <row r="47" spans="1:9" ht="15">
      <c r="A47" s="25" t="s">
        <v>98</v>
      </c>
      <c r="B47" s="25" t="s">
        <v>99</v>
      </c>
      <c r="C47" s="26" t="s">
        <v>100</v>
      </c>
      <c r="D47" s="27">
        <v>2056100</v>
      </c>
      <c r="E47" s="85">
        <f>SUM(E48+E156+E161)</f>
        <v>-45000</v>
      </c>
      <c r="F47" s="85">
        <f>SUM(F48+F156+F161)</f>
        <v>2057000</v>
      </c>
      <c r="G47" s="85">
        <f>SUM(G48+G156+G161)</f>
        <v>2200000</v>
      </c>
      <c r="H47" s="85">
        <f>SUM(H48+H156+H161)</f>
        <v>2200000</v>
      </c>
      <c r="I47" s="85">
        <f>SUM(I48+I156+I161)</f>
        <v>2200000</v>
      </c>
    </row>
    <row r="48" spans="1:9" ht="15">
      <c r="A48" s="25" t="s">
        <v>0</v>
      </c>
      <c r="B48" s="25" t="s">
        <v>101</v>
      </c>
      <c r="C48" s="26" t="s">
        <v>102</v>
      </c>
      <c r="D48" s="27">
        <v>2056100</v>
      </c>
      <c r="E48" s="85">
        <f>SUM(E49+E64+E149)</f>
        <v>-54390</v>
      </c>
      <c r="F48" s="85">
        <f>SUM(F49+F64+F149)</f>
        <v>2001710</v>
      </c>
      <c r="G48" s="85">
        <f>SUM(G49+G64+G149)</f>
        <v>2128500</v>
      </c>
      <c r="H48" s="85">
        <f>SUM(H49+H64+H149)</f>
        <v>2128500</v>
      </c>
      <c r="I48" s="85">
        <f>SUM(I49+I64+I149)</f>
        <v>2128500</v>
      </c>
    </row>
    <row r="49" spans="1:9" ht="15">
      <c r="A49" s="25" t="s">
        <v>0</v>
      </c>
      <c r="B49" s="25" t="s">
        <v>103</v>
      </c>
      <c r="C49" s="26" t="s">
        <v>104</v>
      </c>
      <c r="D49" s="27">
        <v>1112790</v>
      </c>
      <c r="E49" s="85">
        <f>SUM(E50+E53+E58)</f>
        <v>-197590</v>
      </c>
      <c r="F49" s="85">
        <f>SUM(F50+F53+F58)</f>
        <v>915200</v>
      </c>
      <c r="G49" s="85">
        <f>SUM(G50+G53+G58)</f>
        <v>951450</v>
      </c>
      <c r="H49" s="85">
        <v>951450</v>
      </c>
      <c r="I49" s="85">
        <v>951450</v>
      </c>
    </row>
    <row r="50" spans="1:9" ht="15">
      <c r="A50" s="25" t="s">
        <v>0</v>
      </c>
      <c r="B50" s="25" t="s">
        <v>105</v>
      </c>
      <c r="C50" s="26" t="s">
        <v>106</v>
      </c>
      <c r="D50" s="27">
        <v>820290</v>
      </c>
      <c r="E50" s="85">
        <f aca="true" t="shared" si="7" ref="E50:G51">SUM(E51)</f>
        <v>-270590</v>
      </c>
      <c r="F50" s="85">
        <f t="shared" si="7"/>
        <v>549700</v>
      </c>
      <c r="G50" s="85">
        <f t="shared" si="7"/>
        <v>700000</v>
      </c>
      <c r="H50" s="109"/>
      <c r="I50" s="109"/>
    </row>
    <row r="51" spans="1:9" ht="15" hidden="1">
      <c r="A51" s="25" t="s">
        <v>0</v>
      </c>
      <c r="B51" s="25" t="s">
        <v>107</v>
      </c>
      <c r="C51" s="26" t="s">
        <v>108</v>
      </c>
      <c r="D51" s="27">
        <v>820290</v>
      </c>
      <c r="E51" s="85">
        <f t="shared" si="7"/>
        <v>-270590</v>
      </c>
      <c r="F51" s="85">
        <f t="shared" si="7"/>
        <v>549700</v>
      </c>
      <c r="G51" s="85">
        <f t="shared" si="7"/>
        <v>700000</v>
      </c>
      <c r="H51" s="109"/>
      <c r="I51" s="109"/>
    </row>
    <row r="52" spans="1:9" ht="15" hidden="1">
      <c r="A52" s="28" t="s">
        <v>157</v>
      </c>
      <c r="B52" s="28" t="s">
        <v>110</v>
      </c>
      <c r="C52" s="29" t="s">
        <v>111</v>
      </c>
      <c r="D52" s="30">
        <v>820290</v>
      </c>
      <c r="E52" s="92">
        <v>-270590</v>
      </c>
      <c r="F52" s="115">
        <f>SUM(D52+E52)</f>
        <v>549700</v>
      </c>
      <c r="G52" s="115">
        <v>700000</v>
      </c>
      <c r="H52" s="115"/>
      <c r="I52" s="115"/>
    </row>
    <row r="53" spans="1:9" ht="15">
      <c r="A53" s="25" t="s">
        <v>0</v>
      </c>
      <c r="B53" s="25" t="s">
        <v>112</v>
      </c>
      <c r="C53" s="26" t="s">
        <v>113</v>
      </c>
      <c r="D53" s="27">
        <v>94700</v>
      </c>
      <c r="E53" s="85">
        <f>SUM(E54)</f>
        <v>52800</v>
      </c>
      <c r="F53" s="85">
        <f>SUM(F54)</f>
        <v>147500</v>
      </c>
      <c r="G53" s="85">
        <f>SUM(G54)</f>
        <v>131450</v>
      </c>
      <c r="H53" s="109"/>
      <c r="I53" s="109"/>
    </row>
    <row r="54" spans="1:9" ht="15" hidden="1">
      <c r="A54" s="25" t="s">
        <v>0</v>
      </c>
      <c r="B54" s="25" t="s">
        <v>114</v>
      </c>
      <c r="C54" s="26" t="s">
        <v>113</v>
      </c>
      <c r="D54" s="27">
        <v>94700</v>
      </c>
      <c r="E54" s="85">
        <f>SUM(E55+E56+E57)</f>
        <v>52800</v>
      </c>
      <c r="F54" s="85">
        <f>SUM(F55+F56+F57)</f>
        <v>147500</v>
      </c>
      <c r="G54" s="85">
        <f>SUM(G55+G56+G57)</f>
        <v>131450</v>
      </c>
      <c r="H54" s="109"/>
      <c r="I54" s="109"/>
    </row>
    <row r="55" spans="1:11" ht="15" hidden="1">
      <c r="A55" s="28" t="s">
        <v>158</v>
      </c>
      <c r="B55" s="28" t="s">
        <v>116</v>
      </c>
      <c r="C55" s="29" t="s">
        <v>117</v>
      </c>
      <c r="D55" s="30">
        <v>38300</v>
      </c>
      <c r="E55" s="92">
        <v>-14000</v>
      </c>
      <c r="F55" s="115">
        <f>SUM(D55+E55)</f>
        <v>24300</v>
      </c>
      <c r="G55" s="115">
        <v>99000</v>
      </c>
      <c r="H55" s="115"/>
      <c r="I55" s="115"/>
      <c r="K55" s="80" t="s">
        <v>478</v>
      </c>
    </row>
    <row r="56" spans="1:11" ht="15" hidden="1">
      <c r="A56" s="28" t="s">
        <v>159</v>
      </c>
      <c r="B56" s="28" t="s">
        <v>160</v>
      </c>
      <c r="C56" s="29" t="s">
        <v>161</v>
      </c>
      <c r="D56" s="30">
        <v>24900</v>
      </c>
      <c r="E56" s="92">
        <v>-4700</v>
      </c>
      <c r="F56" s="115">
        <f>SUM(D56+E56)</f>
        <v>20200</v>
      </c>
      <c r="G56" s="115">
        <v>13200</v>
      </c>
      <c r="H56" s="115"/>
      <c r="I56" s="115"/>
      <c r="K56" s="80" t="s">
        <v>479</v>
      </c>
    </row>
    <row r="57" spans="1:11" ht="15" hidden="1">
      <c r="A57" s="28" t="s">
        <v>162</v>
      </c>
      <c r="B57" s="28" t="s">
        <v>163</v>
      </c>
      <c r="C57" s="29" t="s">
        <v>164</v>
      </c>
      <c r="D57" s="30">
        <v>31500</v>
      </c>
      <c r="E57" s="92">
        <v>71500</v>
      </c>
      <c r="F57" s="115">
        <f>SUM(D57+E57)</f>
        <v>103000</v>
      </c>
      <c r="G57" s="115">
        <v>19250</v>
      </c>
      <c r="H57" s="115"/>
      <c r="I57" s="115"/>
      <c r="K57" s="80" t="s">
        <v>485</v>
      </c>
    </row>
    <row r="58" spans="1:9" ht="15">
      <c r="A58" s="25" t="s">
        <v>0</v>
      </c>
      <c r="B58" s="25" t="s">
        <v>127</v>
      </c>
      <c r="C58" s="26" t="s">
        <v>128</v>
      </c>
      <c r="D58" s="27">
        <v>197800</v>
      </c>
      <c r="E58" s="85">
        <f>SUM(E59+E62)</f>
        <v>20200</v>
      </c>
      <c r="F58" s="85">
        <f>SUM(F59+F62)</f>
        <v>218000</v>
      </c>
      <c r="G58" s="85">
        <f>SUM(G59+G62)</f>
        <v>120000</v>
      </c>
      <c r="H58" s="109"/>
      <c r="I58" s="109"/>
    </row>
    <row r="59" spans="1:9" ht="15" hidden="1">
      <c r="A59" s="25" t="s">
        <v>0</v>
      </c>
      <c r="B59" s="25" t="s">
        <v>129</v>
      </c>
      <c r="C59" s="26" t="s">
        <v>130</v>
      </c>
      <c r="D59" s="27">
        <v>175300</v>
      </c>
      <c r="E59" s="85">
        <f>SUM(E60+E61)</f>
        <v>42700</v>
      </c>
      <c r="F59" s="85">
        <f>SUM(F60+F61)</f>
        <v>218000</v>
      </c>
      <c r="G59" s="85">
        <f>SUM(G60+G61)</f>
        <v>120000</v>
      </c>
      <c r="H59" s="109"/>
      <c r="I59" s="109"/>
    </row>
    <row r="60" spans="1:9" ht="15" hidden="1">
      <c r="A60" s="28" t="s">
        <v>165</v>
      </c>
      <c r="B60" s="28" t="s">
        <v>132</v>
      </c>
      <c r="C60" s="29" t="s">
        <v>130</v>
      </c>
      <c r="D60" s="30">
        <v>168700</v>
      </c>
      <c r="E60" s="92">
        <v>49300</v>
      </c>
      <c r="F60" s="115">
        <f>SUM(D60+E60)</f>
        <v>218000</v>
      </c>
      <c r="G60" s="115">
        <v>120000</v>
      </c>
      <c r="H60" s="115"/>
      <c r="I60" s="115"/>
    </row>
    <row r="61" spans="1:9" ht="15" hidden="1">
      <c r="A61" s="28" t="s">
        <v>166</v>
      </c>
      <c r="B61" s="28" t="s">
        <v>134</v>
      </c>
      <c r="C61" s="29" t="s">
        <v>135</v>
      </c>
      <c r="D61" s="30">
        <v>6600</v>
      </c>
      <c r="E61" s="92">
        <v>-6600</v>
      </c>
      <c r="F61" s="115">
        <f>SUM(D61+E61)</f>
        <v>0</v>
      </c>
      <c r="G61" s="115"/>
      <c r="H61" s="115"/>
      <c r="I61" s="115"/>
    </row>
    <row r="62" spans="1:9" ht="15" hidden="1">
      <c r="A62" s="25" t="s">
        <v>0</v>
      </c>
      <c r="B62" s="25" t="s">
        <v>136</v>
      </c>
      <c r="C62" s="26" t="s">
        <v>137</v>
      </c>
      <c r="D62" s="27">
        <v>22500</v>
      </c>
      <c r="E62" s="85">
        <f>SUM(E63)</f>
        <v>-22500</v>
      </c>
      <c r="F62" s="109">
        <f>SUM(D62+E62)</f>
        <v>0</v>
      </c>
      <c r="G62" s="109"/>
      <c r="H62" s="109"/>
      <c r="I62" s="109"/>
    </row>
    <row r="63" spans="1:9" ht="15" hidden="1">
      <c r="A63" s="28" t="s">
        <v>167</v>
      </c>
      <c r="B63" s="28" t="s">
        <v>139</v>
      </c>
      <c r="C63" s="29" t="s">
        <v>137</v>
      </c>
      <c r="D63" s="30">
        <v>22500</v>
      </c>
      <c r="E63" s="92">
        <v>-22500</v>
      </c>
      <c r="F63" s="115">
        <f>SUM(D63+E63)</f>
        <v>0</v>
      </c>
      <c r="G63" s="115"/>
      <c r="H63" s="115"/>
      <c r="I63" s="115"/>
    </row>
    <row r="64" spans="1:9" ht="15">
      <c r="A64" s="25" t="s">
        <v>0</v>
      </c>
      <c r="B64" s="25" t="s">
        <v>141</v>
      </c>
      <c r="C64" s="26" t="s">
        <v>142</v>
      </c>
      <c r="D64" s="27">
        <v>942010</v>
      </c>
      <c r="E64" s="85">
        <f>SUM(E65+E77+E99+E132)</f>
        <v>143200</v>
      </c>
      <c r="F64" s="85">
        <f>SUM(F65+F77+F99+F132)</f>
        <v>1085210</v>
      </c>
      <c r="G64" s="85">
        <f>SUM(G65+G77+G99+G132)</f>
        <v>1175850</v>
      </c>
      <c r="H64" s="85">
        <v>1175850</v>
      </c>
      <c r="I64" s="85">
        <v>1175850</v>
      </c>
    </row>
    <row r="65" spans="1:9" ht="15">
      <c r="A65" s="25" t="s">
        <v>0</v>
      </c>
      <c r="B65" s="25" t="s">
        <v>168</v>
      </c>
      <c r="C65" s="26" t="s">
        <v>169</v>
      </c>
      <c r="D65" s="27">
        <v>166580</v>
      </c>
      <c r="E65" s="85">
        <f>SUM(E66+E70+E72+E75)</f>
        <v>37600</v>
      </c>
      <c r="F65" s="85">
        <f>SUM(F66+F70+F72+F75)</f>
        <v>204180</v>
      </c>
      <c r="G65" s="85">
        <f>SUM(G66+G70+G72+G75)</f>
        <v>223100</v>
      </c>
      <c r="H65" s="109"/>
      <c r="I65" s="109"/>
    </row>
    <row r="66" spans="1:9" ht="15" hidden="1">
      <c r="A66" s="25" t="s">
        <v>0</v>
      </c>
      <c r="B66" s="25" t="s">
        <v>170</v>
      </c>
      <c r="C66" s="26" t="s">
        <v>171</v>
      </c>
      <c r="D66" s="27">
        <v>17900</v>
      </c>
      <c r="E66" s="85">
        <f>SUM(E67+E69)</f>
        <v>0</v>
      </c>
      <c r="F66" s="85">
        <f>SUM(F67:F69)</f>
        <v>17900</v>
      </c>
      <c r="G66" s="85">
        <f>SUM(G67:G69)</f>
        <v>17900</v>
      </c>
      <c r="H66" s="109"/>
      <c r="I66" s="109"/>
    </row>
    <row r="67" spans="1:9" ht="15" hidden="1">
      <c r="A67" s="28" t="s">
        <v>172</v>
      </c>
      <c r="B67" s="28" t="s">
        <v>173</v>
      </c>
      <c r="C67" s="29" t="s">
        <v>174</v>
      </c>
      <c r="D67" s="30">
        <v>5200</v>
      </c>
      <c r="E67" s="92">
        <v>0</v>
      </c>
      <c r="F67" s="115">
        <f aca="true" t="shared" si="8" ref="F67:G69">SUM(D67+E67)</f>
        <v>5200</v>
      </c>
      <c r="G67" s="115">
        <f t="shared" si="8"/>
        <v>5200</v>
      </c>
      <c r="H67" s="115"/>
      <c r="I67" s="115"/>
    </row>
    <row r="68" spans="1:9" ht="15" hidden="1">
      <c r="A68" s="28" t="s">
        <v>175</v>
      </c>
      <c r="B68" s="28" t="s">
        <v>176</v>
      </c>
      <c r="C68" s="29" t="s">
        <v>177</v>
      </c>
      <c r="D68" s="30">
        <v>6000</v>
      </c>
      <c r="E68" s="92">
        <v>0</v>
      </c>
      <c r="F68" s="115">
        <f t="shared" si="8"/>
        <v>6000</v>
      </c>
      <c r="G68" s="115">
        <f t="shared" si="8"/>
        <v>6000</v>
      </c>
      <c r="H68" s="115"/>
      <c r="I68" s="115"/>
    </row>
    <row r="69" spans="1:9" ht="15" hidden="1">
      <c r="A69" s="28" t="s">
        <v>178</v>
      </c>
      <c r="B69" s="28" t="s">
        <v>179</v>
      </c>
      <c r="C69" s="29" t="s">
        <v>180</v>
      </c>
      <c r="D69" s="30">
        <v>6700</v>
      </c>
      <c r="E69" s="92">
        <v>0</v>
      </c>
      <c r="F69" s="115">
        <f t="shared" si="8"/>
        <v>6700</v>
      </c>
      <c r="G69" s="115">
        <f t="shared" si="8"/>
        <v>6700</v>
      </c>
      <c r="H69" s="115"/>
      <c r="I69" s="115"/>
    </row>
    <row r="70" spans="1:9" ht="15" hidden="1">
      <c r="A70" s="25" t="s">
        <v>0</v>
      </c>
      <c r="B70" s="25" t="s">
        <v>181</v>
      </c>
      <c r="C70" s="26" t="s">
        <v>182</v>
      </c>
      <c r="D70" s="27">
        <v>143100</v>
      </c>
      <c r="E70" s="85">
        <f>SUM(E71)</f>
        <v>28400</v>
      </c>
      <c r="F70" s="85">
        <f>SUM(F71)</f>
        <v>171500</v>
      </c>
      <c r="G70" s="85">
        <f>SUM(G71)</f>
        <v>195500</v>
      </c>
      <c r="H70" s="109"/>
      <c r="I70" s="109"/>
    </row>
    <row r="71" spans="1:11" ht="15" hidden="1">
      <c r="A71" s="28" t="s">
        <v>183</v>
      </c>
      <c r="B71" s="28" t="s">
        <v>184</v>
      </c>
      <c r="C71" s="29" t="s">
        <v>185</v>
      </c>
      <c r="D71" s="30">
        <v>143100</v>
      </c>
      <c r="E71" s="92">
        <v>28400</v>
      </c>
      <c r="F71" s="115">
        <f>SUM(D71+E71)</f>
        <v>171500</v>
      </c>
      <c r="G71" s="115">
        <v>195500</v>
      </c>
      <c r="H71" s="115"/>
      <c r="I71" s="115"/>
      <c r="K71" s="80" t="s">
        <v>471</v>
      </c>
    </row>
    <row r="72" spans="1:9" ht="15" hidden="1">
      <c r="A72" s="25" t="s">
        <v>0</v>
      </c>
      <c r="B72" s="25" t="s">
        <v>186</v>
      </c>
      <c r="C72" s="26" t="s">
        <v>187</v>
      </c>
      <c r="D72" s="27">
        <v>4380</v>
      </c>
      <c r="E72" s="85">
        <f>SUM(E73+E74)</f>
        <v>9200</v>
      </c>
      <c r="F72" s="85">
        <f>SUM(F73+F74)</f>
        <v>13580</v>
      </c>
      <c r="G72" s="85">
        <f>SUM(G73+G74)</f>
        <v>8500</v>
      </c>
      <c r="H72" s="109"/>
      <c r="I72" s="109"/>
    </row>
    <row r="73" spans="1:9" ht="15" hidden="1">
      <c r="A73" s="28" t="s">
        <v>188</v>
      </c>
      <c r="B73" s="28" t="s">
        <v>189</v>
      </c>
      <c r="C73" s="29" t="s">
        <v>190</v>
      </c>
      <c r="D73" s="30">
        <v>3500</v>
      </c>
      <c r="E73" s="92">
        <v>0</v>
      </c>
      <c r="F73" s="115">
        <f>SUM(D73+E73)</f>
        <v>3500</v>
      </c>
      <c r="G73" s="115">
        <f>SUM(E73+F73)</f>
        <v>3500</v>
      </c>
      <c r="H73" s="115"/>
      <c r="I73" s="115"/>
    </row>
    <row r="74" spans="1:11" ht="15" hidden="1">
      <c r="A74" s="28" t="s">
        <v>191</v>
      </c>
      <c r="B74" s="28" t="s">
        <v>192</v>
      </c>
      <c r="C74" s="29" t="s">
        <v>193</v>
      </c>
      <c r="D74" s="30">
        <v>880</v>
      </c>
      <c r="E74" s="92">
        <v>9200</v>
      </c>
      <c r="F74" s="115">
        <f>SUM(D74+E74)</f>
        <v>10080</v>
      </c>
      <c r="G74" s="115">
        <v>5000</v>
      </c>
      <c r="H74" s="115"/>
      <c r="I74" s="115"/>
      <c r="K74" s="80" t="s">
        <v>463</v>
      </c>
    </row>
    <row r="75" spans="1:9" ht="15" hidden="1">
      <c r="A75" s="25" t="s">
        <v>0</v>
      </c>
      <c r="B75" s="25" t="s">
        <v>194</v>
      </c>
      <c r="C75" s="26" t="s">
        <v>195</v>
      </c>
      <c r="D75" s="27">
        <v>1200</v>
      </c>
      <c r="E75" s="85">
        <f>SUM(E76)</f>
        <v>0</v>
      </c>
      <c r="F75" s="85">
        <f>SUM(F76)</f>
        <v>1200</v>
      </c>
      <c r="G75" s="85">
        <f>SUM(G76)</f>
        <v>1200</v>
      </c>
      <c r="H75" s="109"/>
      <c r="I75" s="109"/>
    </row>
    <row r="76" spans="1:9" ht="15" hidden="1">
      <c r="A76" s="28" t="s">
        <v>196</v>
      </c>
      <c r="B76" s="28" t="s">
        <v>197</v>
      </c>
      <c r="C76" s="29" t="s">
        <v>198</v>
      </c>
      <c r="D76" s="30">
        <v>1200</v>
      </c>
      <c r="E76" s="92">
        <v>0</v>
      </c>
      <c r="F76" s="115">
        <f>SUM(D76+E76)</f>
        <v>1200</v>
      </c>
      <c r="G76" s="115">
        <f>SUM(E76+F76)</f>
        <v>1200</v>
      </c>
      <c r="H76" s="115"/>
      <c r="I76" s="115"/>
    </row>
    <row r="77" spans="1:9" ht="15">
      <c r="A77" s="25" t="s">
        <v>0</v>
      </c>
      <c r="B77" s="25" t="s">
        <v>150</v>
      </c>
      <c r="C77" s="26" t="s">
        <v>151</v>
      </c>
      <c r="D77" s="27">
        <v>552650</v>
      </c>
      <c r="E77" s="85">
        <f>SUM(E78+E84+E87+E91+E95+E97)</f>
        <v>1600</v>
      </c>
      <c r="F77" s="85">
        <f>SUM(F78+F84+F87+F91+F95+F97)</f>
        <v>554250</v>
      </c>
      <c r="G77" s="85">
        <f>SUM(G78+G84+G87+G91+G95+G97)</f>
        <v>661300</v>
      </c>
      <c r="H77" s="109"/>
      <c r="I77" s="109"/>
    </row>
    <row r="78" spans="1:9" ht="15" hidden="1">
      <c r="A78" s="25" t="s">
        <v>0</v>
      </c>
      <c r="B78" s="25" t="s">
        <v>152</v>
      </c>
      <c r="C78" s="26" t="s">
        <v>153</v>
      </c>
      <c r="D78" s="27">
        <v>51400</v>
      </c>
      <c r="E78" s="85">
        <f>SUM(E79:E83)</f>
        <v>1600</v>
      </c>
      <c r="F78" s="85">
        <f>SUM(F79:F83)</f>
        <v>53000</v>
      </c>
      <c r="G78" s="85">
        <f>SUM(G79:G83)</f>
        <v>54600</v>
      </c>
      <c r="H78" s="109"/>
      <c r="I78" s="109"/>
    </row>
    <row r="79" spans="1:9" ht="15" hidden="1">
      <c r="A79" s="28" t="s">
        <v>199</v>
      </c>
      <c r="B79" s="28" t="s">
        <v>200</v>
      </c>
      <c r="C79" s="29" t="s">
        <v>201</v>
      </c>
      <c r="D79" s="30">
        <v>6000</v>
      </c>
      <c r="E79" s="92">
        <v>0</v>
      </c>
      <c r="F79" s="115">
        <f>SUM(D79+E79)</f>
        <v>6000</v>
      </c>
      <c r="G79" s="115">
        <f>SUM(E79+F79)</f>
        <v>6000</v>
      </c>
      <c r="H79" s="115"/>
      <c r="I79" s="115"/>
    </row>
    <row r="80" spans="1:9" ht="15" hidden="1">
      <c r="A80" s="28" t="s">
        <v>202</v>
      </c>
      <c r="B80" s="28" t="s">
        <v>203</v>
      </c>
      <c r="C80" s="29" t="s">
        <v>204</v>
      </c>
      <c r="D80" s="30">
        <v>3000</v>
      </c>
      <c r="E80" s="92">
        <v>0</v>
      </c>
      <c r="F80" s="115">
        <f>SUM(D80+E80)</f>
        <v>3000</v>
      </c>
      <c r="G80" s="115">
        <v>3000</v>
      </c>
      <c r="H80" s="115"/>
      <c r="I80" s="115"/>
    </row>
    <row r="81" spans="1:9" ht="15" hidden="1">
      <c r="A81" s="28" t="s">
        <v>205</v>
      </c>
      <c r="B81" s="28" t="s">
        <v>155</v>
      </c>
      <c r="C81" s="29" t="s">
        <v>156</v>
      </c>
      <c r="D81" s="30">
        <v>37000</v>
      </c>
      <c r="E81" s="92">
        <v>0</v>
      </c>
      <c r="F81" s="115">
        <f>SUM(D81+E81)</f>
        <v>37000</v>
      </c>
      <c r="G81" s="115">
        <f>SUM(E81+F81)</f>
        <v>37000</v>
      </c>
      <c r="H81" s="115"/>
      <c r="I81" s="115"/>
    </row>
    <row r="82" spans="1:9" ht="15" hidden="1">
      <c r="A82" s="28" t="s">
        <v>206</v>
      </c>
      <c r="B82" s="28" t="s">
        <v>207</v>
      </c>
      <c r="C82" s="29" t="s">
        <v>208</v>
      </c>
      <c r="D82" s="30">
        <v>2400</v>
      </c>
      <c r="E82" s="92">
        <v>1600</v>
      </c>
      <c r="F82" s="115">
        <f>SUM(D82+E82)</f>
        <v>4000</v>
      </c>
      <c r="G82" s="115">
        <f>SUM(E82+F82)</f>
        <v>5600</v>
      </c>
      <c r="H82" s="115"/>
      <c r="I82" s="115"/>
    </row>
    <row r="83" spans="1:9" ht="15" hidden="1">
      <c r="A83" s="28" t="s">
        <v>209</v>
      </c>
      <c r="B83" s="28" t="s">
        <v>210</v>
      </c>
      <c r="C83" s="29" t="s">
        <v>211</v>
      </c>
      <c r="D83" s="30">
        <v>3000</v>
      </c>
      <c r="E83" s="92">
        <v>0</v>
      </c>
      <c r="F83" s="115">
        <f>SUM(D83+E83)</f>
        <v>3000</v>
      </c>
      <c r="G83" s="115">
        <f>SUM(E83+F83)</f>
        <v>3000</v>
      </c>
      <c r="H83" s="115"/>
      <c r="I83" s="115"/>
    </row>
    <row r="84" spans="1:9" ht="15" hidden="1">
      <c r="A84" s="25" t="s">
        <v>0</v>
      </c>
      <c r="B84" s="25" t="s">
        <v>212</v>
      </c>
      <c r="C84" s="26" t="s">
        <v>213</v>
      </c>
      <c r="D84" s="27">
        <v>308050</v>
      </c>
      <c r="E84" s="85">
        <f>SUM(E85+E86)</f>
        <v>-50000</v>
      </c>
      <c r="F84" s="85">
        <f>SUM(F85+F86)</f>
        <v>258050</v>
      </c>
      <c r="G84" s="85">
        <f>SUM(G85+G86)</f>
        <v>304000</v>
      </c>
      <c r="H84" s="109"/>
      <c r="I84" s="109"/>
    </row>
    <row r="85" spans="1:9" ht="15" hidden="1">
      <c r="A85" s="28" t="s">
        <v>214</v>
      </c>
      <c r="B85" s="28" t="s">
        <v>215</v>
      </c>
      <c r="C85" s="29" t="s">
        <v>216</v>
      </c>
      <c r="D85" s="30">
        <v>13000</v>
      </c>
      <c r="E85" s="92">
        <v>10000</v>
      </c>
      <c r="F85" s="115">
        <f>SUM(D85+E85)</f>
        <v>23000</v>
      </c>
      <c r="G85" s="115">
        <v>8000</v>
      </c>
      <c r="H85" s="115"/>
      <c r="I85" s="115"/>
    </row>
    <row r="86" spans="1:11" ht="15" hidden="1">
      <c r="A86" s="28" t="s">
        <v>217</v>
      </c>
      <c r="B86" s="28" t="s">
        <v>218</v>
      </c>
      <c r="C86" s="29" t="s">
        <v>219</v>
      </c>
      <c r="D86" s="30">
        <v>295050</v>
      </c>
      <c r="E86" s="92">
        <v>-60000</v>
      </c>
      <c r="F86" s="115">
        <f>SUM(D86+E86)</f>
        <v>235050</v>
      </c>
      <c r="G86" s="115">
        <v>296000</v>
      </c>
      <c r="H86" s="115"/>
      <c r="I86" s="115"/>
      <c r="K86" s="80">
        <v>175050</v>
      </c>
    </row>
    <row r="87" spans="1:9" ht="15" hidden="1">
      <c r="A87" s="25" t="s">
        <v>0</v>
      </c>
      <c r="B87" s="25" t="s">
        <v>220</v>
      </c>
      <c r="C87" s="26" t="s">
        <v>221</v>
      </c>
      <c r="D87" s="27">
        <v>155800</v>
      </c>
      <c r="E87" s="85">
        <f>SUM(E88:E90)</f>
        <v>21000</v>
      </c>
      <c r="F87" s="85">
        <f>SUM(F88:F90)</f>
        <v>176800</v>
      </c>
      <c r="G87" s="85">
        <f>SUM(G88:G90)</f>
        <v>201800</v>
      </c>
      <c r="H87" s="109"/>
      <c r="I87" s="109"/>
    </row>
    <row r="88" spans="1:9" ht="15" hidden="1">
      <c r="A88" s="28" t="s">
        <v>222</v>
      </c>
      <c r="B88" s="28" t="s">
        <v>223</v>
      </c>
      <c r="C88" s="29" t="s">
        <v>224</v>
      </c>
      <c r="D88" s="30">
        <v>73000</v>
      </c>
      <c r="E88" s="92">
        <v>20000</v>
      </c>
      <c r="F88" s="115">
        <f>SUM(D88+E88)</f>
        <v>93000</v>
      </c>
      <c r="G88" s="115">
        <v>85000</v>
      </c>
      <c r="H88" s="115"/>
      <c r="I88" s="115"/>
    </row>
    <row r="89" spans="1:9" ht="15" hidden="1">
      <c r="A89" s="28" t="s">
        <v>225</v>
      </c>
      <c r="B89" s="28" t="s">
        <v>226</v>
      </c>
      <c r="C89" s="29" t="s">
        <v>227</v>
      </c>
      <c r="D89" s="30">
        <v>77000</v>
      </c>
      <c r="E89" s="92">
        <v>0</v>
      </c>
      <c r="F89" s="115">
        <f>SUM(D89+E89)</f>
        <v>77000</v>
      </c>
      <c r="G89" s="115">
        <v>110000</v>
      </c>
      <c r="H89" s="115"/>
      <c r="I89" s="115"/>
    </row>
    <row r="90" spans="1:9" ht="15" hidden="1">
      <c r="A90" s="28" t="s">
        <v>228</v>
      </c>
      <c r="B90" s="28" t="s">
        <v>229</v>
      </c>
      <c r="C90" s="29" t="s">
        <v>230</v>
      </c>
      <c r="D90" s="30">
        <v>5800</v>
      </c>
      <c r="E90" s="92">
        <v>1000</v>
      </c>
      <c r="F90" s="115">
        <f>SUM(D90+E90)</f>
        <v>6800</v>
      </c>
      <c r="G90" s="115">
        <v>6800</v>
      </c>
      <c r="H90" s="115"/>
      <c r="I90" s="115"/>
    </row>
    <row r="91" spans="1:9" ht="15" hidden="1">
      <c r="A91" s="25" t="s">
        <v>0</v>
      </c>
      <c r="B91" s="25" t="s">
        <v>231</v>
      </c>
      <c r="C91" s="26" t="s">
        <v>232</v>
      </c>
      <c r="D91" s="27">
        <v>7200</v>
      </c>
      <c r="E91" s="85">
        <f>SUM(E92:E94)</f>
        <v>3000</v>
      </c>
      <c r="F91" s="85">
        <f>SUM(F92:F94)</f>
        <v>10200</v>
      </c>
      <c r="G91" s="85">
        <f>SUM(G92:G94)</f>
        <v>9700</v>
      </c>
      <c r="H91" s="109"/>
      <c r="I91" s="109"/>
    </row>
    <row r="92" spans="1:9" ht="15" hidden="1">
      <c r="A92" s="28" t="s">
        <v>233</v>
      </c>
      <c r="B92" s="28" t="s">
        <v>234</v>
      </c>
      <c r="C92" s="29" t="s">
        <v>235</v>
      </c>
      <c r="D92" s="30">
        <v>4500</v>
      </c>
      <c r="E92" s="92">
        <v>3000</v>
      </c>
      <c r="F92" s="115">
        <f>SUM(D92+E92)</f>
        <v>7500</v>
      </c>
      <c r="G92" s="115">
        <v>7500</v>
      </c>
      <c r="H92" s="115"/>
      <c r="I92" s="115"/>
    </row>
    <row r="93" spans="1:9" ht="15" hidden="1">
      <c r="A93" s="28" t="s">
        <v>236</v>
      </c>
      <c r="B93" s="28" t="s">
        <v>237</v>
      </c>
      <c r="C93" s="29" t="s">
        <v>238</v>
      </c>
      <c r="D93" s="30">
        <v>2500</v>
      </c>
      <c r="E93" s="92">
        <v>0</v>
      </c>
      <c r="F93" s="115">
        <f>SUM(D93+E93)</f>
        <v>2500</v>
      </c>
      <c r="G93" s="115">
        <v>2000</v>
      </c>
      <c r="H93" s="115"/>
      <c r="I93" s="115"/>
    </row>
    <row r="94" spans="1:9" ht="15" hidden="1">
      <c r="A94" s="28" t="s">
        <v>239</v>
      </c>
      <c r="B94" s="28" t="s">
        <v>240</v>
      </c>
      <c r="C94" s="29" t="s">
        <v>241</v>
      </c>
      <c r="D94" s="30">
        <v>200</v>
      </c>
      <c r="E94" s="92">
        <v>0</v>
      </c>
      <c r="F94" s="115">
        <f>SUM(D94+E94)</f>
        <v>200</v>
      </c>
      <c r="G94" s="115">
        <v>200</v>
      </c>
      <c r="H94" s="115"/>
      <c r="I94" s="115"/>
    </row>
    <row r="95" spans="1:9" ht="15" hidden="1">
      <c r="A95" s="25" t="s">
        <v>0</v>
      </c>
      <c r="B95" s="25" t="s">
        <v>242</v>
      </c>
      <c r="C95" s="26" t="s">
        <v>243</v>
      </c>
      <c r="D95" s="27">
        <v>14000</v>
      </c>
      <c r="E95" s="85">
        <f>SUM(E96)</f>
        <v>26000</v>
      </c>
      <c r="F95" s="85">
        <f>SUM(F96)</f>
        <v>40000</v>
      </c>
      <c r="G95" s="85">
        <f>SUM(G96)</f>
        <v>75000</v>
      </c>
      <c r="H95" s="109"/>
      <c r="I95" s="109"/>
    </row>
    <row r="96" spans="1:9" ht="15" hidden="1">
      <c r="A96" s="28" t="s">
        <v>244</v>
      </c>
      <c r="B96" s="28" t="s">
        <v>245</v>
      </c>
      <c r="C96" s="29" t="s">
        <v>246</v>
      </c>
      <c r="D96" s="30">
        <v>14000</v>
      </c>
      <c r="E96" s="92">
        <v>26000</v>
      </c>
      <c r="F96" s="115">
        <f>SUM(D96+E96)</f>
        <v>40000</v>
      </c>
      <c r="G96" s="115">
        <v>75000</v>
      </c>
      <c r="H96" s="115"/>
      <c r="I96" s="115"/>
    </row>
    <row r="97" spans="1:9" ht="15" hidden="1">
      <c r="A97" s="25" t="s">
        <v>0</v>
      </c>
      <c r="B97" s="25" t="s">
        <v>247</v>
      </c>
      <c r="C97" s="26" t="s">
        <v>248</v>
      </c>
      <c r="D97" s="27">
        <v>16200</v>
      </c>
      <c r="E97" s="85">
        <f>SUM(E98)</f>
        <v>0</v>
      </c>
      <c r="F97" s="85">
        <f>SUM(F98)</f>
        <v>16200</v>
      </c>
      <c r="G97" s="85">
        <f>SUM(G98)</f>
        <v>16200</v>
      </c>
      <c r="H97" s="109"/>
      <c r="I97" s="109"/>
    </row>
    <row r="98" spans="1:9" ht="15" hidden="1">
      <c r="A98" s="28" t="s">
        <v>249</v>
      </c>
      <c r="B98" s="28" t="s">
        <v>250</v>
      </c>
      <c r="C98" s="29" t="s">
        <v>248</v>
      </c>
      <c r="D98" s="30">
        <v>16200</v>
      </c>
      <c r="E98" s="92">
        <v>0</v>
      </c>
      <c r="F98" s="115">
        <f>SUM(D98+E98)</f>
        <v>16200</v>
      </c>
      <c r="G98" s="115">
        <v>16200</v>
      </c>
      <c r="H98" s="115"/>
      <c r="I98" s="115"/>
    </row>
    <row r="99" spans="1:9" ht="15">
      <c r="A99" s="25" t="s">
        <v>0</v>
      </c>
      <c r="B99" s="25" t="s">
        <v>143</v>
      </c>
      <c r="C99" s="26" t="s">
        <v>144</v>
      </c>
      <c r="D99" s="27">
        <v>154890</v>
      </c>
      <c r="E99" s="85">
        <f>SUM(E100+E103+E108+E110+E117+E119+E122+E125+E127)</f>
        <v>79000</v>
      </c>
      <c r="F99" s="85">
        <f>SUM(F100+F103+F108+F110+F117+F119+F122+F125+F127)</f>
        <v>233890</v>
      </c>
      <c r="G99" s="85">
        <f>SUM(G100+G103+G108+G110+G117+G119+G122+G125+G127)</f>
        <v>211970</v>
      </c>
      <c r="H99" s="109"/>
      <c r="I99" s="109"/>
    </row>
    <row r="100" spans="1:9" ht="15" hidden="1">
      <c r="A100" s="25" t="s">
        <v>0</v>
      </c>
      <c r="B100" s="25" t="s">
        <v>251</v>
      </c>
      <c r="C100" s="26" t="s">
        <v>252</v>
      </c>
      <c r="D100" s="27">
        <v>10700</v>
      </c>
      <c r="E100" s="85">
        <f>SUM(E101+E102)</f>
        <v>0</v>
      </c>
      <c r="F100" s="85">
        <f>SUM(F101+F102)</f>
        <v>10700</v>
      </c>
      <c r="G100" s="85">
        <f>SUM(G101+G102)</f>
        <v>10700</v>
      </c>
      <c r="H100" s="109"/>
      <c r="I100" s="109"/>
    </row>
    <row r="101" spans="1:9" ht="15" hidden="1">
      <c r="A101" s="28" t="s">
        <v>253</v>
      </c>
      <c r="B101" s="28" t="s">
        <v>254</v>
      </c>
      <c r="C101" s="29" t="s">
        <v>255</v>
      </c>
      <c r="D101" s="30">
        <v>8400</v>
      </c>
      <c r="E101" s="92">
        <v>0</v>
      </c>
      <c r="F101" s="115">
        <f>SUM(D101+E101)</f>
        <v>8400</v>
      </c>
      <c r="G101" s="115">
        <v>8400</v>
      </c>
      <c r="H101" s="115"/>
      <c r="I101" s="115"/>
    </row>
    <row r="102" spans="1:9" ht="15" hidden="1">
      <c r="A102" s="28" t="s">
        <v>256</v>
      </c>
      <c r="B102" s="28" t="s">
        <v>257</v>
      </c>
      <c r="C102" s="29" t="s">
        <v>258</v>
      </c>
      <c r="D102" s="30">
        <v>2300</v>
      </c>
      <c r="E102" s="92">
        <v>0</v>
      </c>
      <c r="F102" s="115">
        <f>SUM(D102+E102)</f>
        <v>2300</v>
      </c>
      <c r="G102" s="115">
        <v>2300</v>
      </c>
      <c r="H102" s="115"/>
      <c r="I102" s="115"/>
    </row>
    <row r="103" spans="1:9" ht="15" hidden="1">
      <c r="A103" s="25" t="s">
        <v>0</v>
      </c>
      <c r="B103" s="25" t="s">
        <v>145</v>
      </c>
      <c r="C103" s="26" t="s">
        <v>146</v>
      </c>
      <c r="D103" s="27">
        <v>22800</v>
      </c>
      <c r="E103" s="85">
        <f>SUM(E104:E107)</f>
        <v>35500</v>
      </c>
      <c r="F103" s="85">
        <f>SUM(F104:F107)</f>
        <v>58300</v>
      </c>
      <c r="G103" s="85">
        <f>SUM(G104:G107)</f>
        <v>65020</v>
      </c>
      <c r="H103" s="109"/>
      <c r="I103" s="109"/>
    </row>
    <row r="104" spans="1:9" ht="15" hidden="1">
      <c r="A104" s="28" t="s">
        <v>259</v>
      </c>
      <c r="B104" s="28" t="s">
        <v>148</v>
      </c>
      <c r="C104" s="29" t="s">
        <v>260</v>
      </c>
      <c r="D104" s="30">
        <v>9500</v>
      </c>
      <c r="E104" s="92">
        <v>30000</v>
      </c>
      <c r="F104" s="115">
        <f>SUM(D104+E104)</f>
        <v>39500</v>
      </c>
      <c r="G104" s="115">
        <v>46220</v>
      </c>
      <c r="H104" s="115"/>
      <c r="I104" s="115"/>
    </row>
    <row r="105" spans="1:9" ht="15" hidden="1">
      <c r="A105" s="28" t="s">
        <v>261</v>
      </c>
      <c r="B105" s="28" t="s">
        <v>262</v>
      </c>
      <c r="C105" s="29" t="s">
        <v>263</v>
      </c>
      <c r="D105" s="30">
        <v>11500</v>
      </c>
      <c r="E105" s="92">
        <v>5500</v>
      </c>
      <c r="F105" s="115">
        <f>SUM(D105+E105)</f>
        <v>17000</v>
      </c>
      <c r="G105" s="115">
        <v>17000</v>
      </c>
      <c r="H105" s="115"/>
      <c r="I105" s="115"/>
    </row>
    <row r="106" spans="1:9" ht="15" hidden="1">
      <c r="A106" s="28" t="s">
        <v>264</v>
      </c>
      <c r="B106" s="28" t="s">
        <v>265</v>
      </c>
      <c r="C106" s="29" t="s">
        <v>266</v>
      </c>
      <c r="D106" s="30">
        <v>1500</v>
      </c>
      <c r="E106" s="92">
        <v>0</v>
      </c>
      <c r="F106" s="115">
        <f>SUM(D106+E106)</f>
        <v>1500</v>
      </c>
      <c r="G106" s="115">
        <v>1500</v>
      </c>
      <c r="H106" s="115"/>
      <c r="I106" s="115"/>
    </row>
    <row r="107" spans="1:9" ht="15" hidden="1">
      <c r="A107" s="28" t="s">
        <v>267</v>
      </c>
      <c r="B107" s="28" t="s">
        <v>268</v>
      </c>
      <c r="C107" s="29" t="s">
        <v>269</v>
      </c>
      <c r="D107" s="30">
        <v>300</v>
      </c>
      <c r="E107" s="92">
        <v>0</v>
      </c>
      <c r="F107" s="115">
        <f>SUM(D107+E107)</f>
        <v>300</v>
      </c>
      <c r="G107" s="115">
        <v>300</v>
      </c>
      <c r="H107" s="115"/>
      <c r="I107" s="115"/>
    </row>
    <row r="108" spans="1:9" ht="15" hidden="1">
      <c r="A108" s="25" t="s">
        <v>0</v>
      </c>
      <c r="B108" s="25" t="s">
        <v>270</v>
      </c>
      <c r="C108" s="26" t="s">
        <v>271</v>
      </c>
      <c r="D108" s="27">
        <v>1380</v>
      </c>
      <c r="E108" s="85">
        <f>SUM(E109)</f>
        <v>0</v>
      </c>
      <c r="F108" s="85">
        <f>SUM(F109)</f>
        <v>1380</v>
      </c>
      <c r="G108" s="85">
        <f>SUM(G109)</f>
        <v>1700</v>
      </c>
      <c r="H108" s="109"/>
      <c r="I108" s="109"/>
    </row>
    <row r="109" spans="1:11" ht="15" hidden="1">
      <c r="A109" s="28" t="s">
        <v>272</v>
      </c>
      <c r="B109" s="28" t="s">
        <v>273</v>
      </c>
      <c r="C109" s="29" t="s">
        <v>274</v>
      </c>
      <c r="D109" s="30">
        <v>1380</v>
      </c>
      <c r="E109" s="92">
        <v>0</v>
      </c>
      <c r="F109" s="115">
        <f>SUM(D109+E109)</f>
        <v>1380</v>
      </c>
      <c r="G109" s="115">
        <v>1700</v>
      </c>
      <c r="H109" s="115"/>
      <c r="I109" s="115"/>
      <c r="K109" s="80" t="s">
        <v>472</v>
      </c>
    </row>
    <row r="110" spans="1:9" ht="15" hidden="1">
      <c r="A110" s="25" t="s">
        <v>0</v>
      </c>
      <c r="B110" s="25" t="s">
        <v>275</v>
      </c>
      <c r="C110" s="26" t="s">
        <v>276</v>
      </c>
      <c r="D110" s="27">
        <v>67310</v>
      </c>
      <c r="E110" s="85">
        <f>SUM(E111:E116)</f>
        <v>2700</v>
      </c>
      <c r="F110" s="85">
        <f>SUM(F111:F116)</f>
        <v>70010</v>
      </c>
      <c r="G110" s="85">
        <f>SUM(G111:G116)</f>
        <v>71250</v>
      </c>
      <c r="H110" s="109"/>
      <c r="I110" s="109"/>
    </row>
    <row r="111" spans="1:9" ht="15" hidden="1">
      <c r="A111" s="28" t="s">
        <v>277</v>
      </c>
      <c r="B111" s="28" t="s">
        <v>278</v>
      </c>
      <c r="C111" s="29" t="s">
        <v>279</v>
      </c>
      <c r="D111" s="30">
        <v>30800</v>
      </c>
      <c r="E111" s="92">
        <v>700</v>
      </c>
      <c r="F111" s="115">
        <f aca="true" t="shared" si="9" ref="F111:G116">SUM(D111+E111)</f>
        <v>31500</v>
      </c>
      <c r="G111" s="115">
        <v>31500</v>
      </c>
      <c r="H111" s="115"/>
      <c r="I111" s="115"/>
    </row>
    <row r="112" spans="1:9" ht="15" hidden="1">
      <c r="A112" s="28" t="s">
        <v>280</v>
      </c>
      <c r="B112" s="28" t="s">
        <v>281</v>
      </c>
      <c r="C112" s="29" t="s">
        <v>282</v>
      </c>
      <c r="D112" s="30">
        <v>11400</v>
      </c>
      <c r="E112" s="92">
        <v>2000</v>
      </c>
      <c r="F112" s="115">
        <f t="shared" si="9"/>
        <v>13400</v>
      </c>
      <c r="G112" s="115">
        <v>13400</v>
      </c>
      <c r="H112" s="115"/>
      <c r="I112" s="115"/>
    </row>
    <row r="113" spans="1:9" ht="15" hidden="1">
      <c r="A113" s="28" t="s">
        <v>283</v>
      </c>
      <c r="B113" s="28" t="s">
        <v>284</v>
      </c>
      <c r="C113" s="29" t="s">
        <v>285</v>
      </c>
      <c r="D113" s="30">
        <v>1850</v>
      </c>
      <c r="E113" s="92">
        <v>0</v>
      </c>
      <c r="F113" s="115">
        <f t="shared" si="9"/>
        <v>1850</v>
      </c>
      <c r="G113" s="115">
        <f t="shared" si="9"/>
        <v>1850</v>
      </c>
      <c r="H113" s="115"/>
      <c r="I113" s="115"/>
    </row>
    <row r="114" spans="1:9" ht="15" hidden="1">
      <c r="A114" s="28" t="s">
        <v>286</v>
      </c>
      <c r="B114" s="28" t="s">
        <v>287</v>
      </c>
      <c r="C114" s="29" t="s">
        <v>288</v>
      </c>
      <c r="D114" s="30">
        <v>2500</v>
      </c>
      <c r="E114" s="92">
        <v>0</v>
      </c>
      <c r="F114" s="115">
        <f t="shared" si="9"/>
        <v>2500</v>
      </c>
      <c r="G114" s="115">
        <f t="shared" si="9"/>
        <v>2500</v>
      </c>
      <c r="H114" s="115"/>
      <c r="I114" s="115"/>
    </row>
    <row r="115" spans="1:9" ht="15" hidden="1">
      <c r="A115" s="28" t="s">
        <v>289</v>
      </c>
      <c r="B115" s="28" t="s">
        <v>290</v>
      </c>
      <c r="C115" s="29" t="s">
        <v>291</v>
      </c>
      <c r="D115" s="30">
        <v>17000</v>
      </c>
      <c r="E115" s="92">
        <v>0</v>
      </c>
      <c r="F115" s="115">
        <f t="shared" si="9"/>
        <v>17000</v>
      </c>
      <c r="G115" s="115">
        <f t="shared" si="9"/>
        <v>17000</v>
      </c>
      <c r="H115" s="115"/>
      <c r="I115" s="115"/>
    </row>
    <row r="116" spans="1:11" ht="15" hidden="1">
      <c r="A116" s="28" t="s">
        <v>292</v>
      </c>
      <c r="B116" s="28" t="s">
        <v>293</v>
      </c>
      <c r="C116" s="29" t="s">
        <v>294</v>
      </c>
      <c r="D116" s="30">
        <v>3760</v>
      </c>
      <c r="E116" s="92">
        <v>0</v>
      </c>
      <c r="F116" s="115">
        <f t="shared" si="9"/>
        <v>3760</v>
      </c>
      <c r="G116" s="115">
        <v>5000</v>
      </c>
      <c r="H116" s="115"/>
      <c r="I116" s="115"/>
      <c r="K116" s="80" t="s">
        <v>480</v>
      </c>
    </row>
    <row r="117" spans="1:9" ht="15" hidden="1">
      <c r="A117" s="25" t="s">
        <v>0</v>
      </c>
      <c r="B117" s="25" t="s">
        <v>295</v>
      </c>
      <c r="C117" s="26" t="s">
        <v>296</v>
      </c>
      <c r="D117" s="27">
        <v>2250</v>
      </c>
      <c r="E117" s="85">
        <f>SUM(E118)</f>
        <v>0</v>
      </c>
      <c r="F117" s="85">
        <f>SUM(F118)</f>
        <v>2250</v>
      </c>
      <c r="G117" s="85">
        <f>SUM(G118)</f>
        <v>1000</v>
      </c>
      <c r="H117" s="109"/>
      <c r="I117" s="109"/>
    </row>
    <row r="118" spans="1:9" ht="15" hidden="1">
      <c r="A118" s="28" t="s">
        <v>297</v>
      </c>
      <c r="B118" s="28" t="s">
        <v>298</v>
      </c>
      <c r="C118" s="29" t="s">
        <v>299</v>
      </c>
      <c r="D118" s="30">
        <v>2250</v>
      </c>
      <c r="E118" s="92">
        <v>0</v>
      </c>
      <c r="F118" s="115">
        <f>SUM(D118+E118)</f>
        <v>2250</v>
      </c>
      <c r="G118" s="115">
        <v>1000</v>
      </c>
      <c r="H118" s="115"/>
      <c r="I118" s="115"/>
    </row>
    <row r="119" spans="1:9" ht="15" hidden="1">
      <c r="A119" s="25" t="s">
        <v>0</v>
      </c>
      <c r="B119" s="25" t="s">
        <v>300</v>
      </c>
      <c r="C119" s="26" t="s">
        <v>301</v>
      </c>
      <c r="D119" s="27">
        <v>24350</v>
      </c>
      <c r="E119" s="85">
        <f>SUM(E120+E121)</f>
        <v>29300</v>
      </c>
      <c r="F119" s="85">
        <f>SUM(F120+F121)</f>
        <v>53650</v>
      </c>
      <c r="G119" s="85">
        <f>SUM(G120+G121)</f>
        <v>30000</v>
      </c>
      <c r="H119" s="109"/>
      <c r="I119" s="109"/>
    </row>
    <row r="120" spans="1:9" ht="15" hidden="1">
      <c r="A120" s="28" t="s">
        <v>302</v>
      </c>
      <c r="B120" s="28" t="s">
        <v>303</v>
      </c>
      <c r="C120" s="29" t="s">
        <v>304</v>
      </c>
      <c r="D120" s="30">
        <v>1950</v>
      </c>
      <c r="E120" s="92">
        <v>29300</v>
      </c>
      <c r="F120" s="115">
        <f>SUM(D120+E120)</f>
        <v>31250</v>
      </c>
      <c r="G120" s="115">
        <v>2000</v>
      </c>
      <c r="H120" s="115"/>
      <c r="I120" s="115"/>
    </row>
    <row r="121" spans="1:9" ht="15" hidden="1">
      <c r="A121" s="28" t="s">
        <v>305</v>
      </c>
      <c r="B121" s="28" t="s">
        <v>306</v>
      </c>
      <c r="C121" s="29" t="s">
        <v>307</v>
      </c>
      <c r="D121" s="30">
        <v>22400</v>
      </c>
      <c r="E121" s="92">
        <v>0</v>
      </c>
      <c r="F121" s="115">
        <f>SUM(D121+E121)</f>
        <v>22400</v>
      </c>
      <c r="G121" s="115">
        <v>28000</v>
      </c>
      <c r="H121" s="115"/>
      <c r="I121" s="115"/>
    </row>
    <row r="122" spans="1:9" ht="15" hidden="1">
      <c r="A122" s="25" t="s">
        <v>0</v>
      </c>
      <c r="B122" s="25" t="s">
        <v>308</v>
      </c>
      <c r="C122" s="26" t="s">
        <v>309</v>
      </c>
      <c r="D122" s="27">
        <v>2000</v>
      </c>
      <c r="E122" s="85">
        <f>SUM(E123+E124)</f>
        <v>1500</v>
      </c>
      <c r="F122" s="85">
        <f>SUM(F123+F124)</f>
        <v>3500</v>
      </c>
      <c r="G122" s="85">
        <f>SUM(G123+G124)</f>
        <v>10200</v>
      </c>
      <c r="H122" s="109"/>
      <c r="I122" s="109"/>
    </row>
    <row r="123" spans="1:9" ht="15" hidden="1">
      <c r="A123" s="28" t="s">
        <v>310</v>
      </c>
      <c r="B123" s="28" t="s">
        <v>311</v>
      </c>
      <c r="C123" s="29" t="s">
        <v>312</v>
      </c>
      <c r="D123" s="30">
        <v>1500</v>
      </c>
      <c r="E123" s="92">
        <v>1500</v>
      </c>
      <c r="F123" s="115">
        <f>SUM(D123+E123)</f>
        <v>3000</v>
      </c>
      <c r="G123" s="115">
        <v>3000</v>
      </c>
      <c r="H123" s="115"/>
      <c r="I123" s="115"/>
    </row>
    <row r="124" spans="1:9" ht="15" hidden="1">
      <c r="A124" s="28" t="s">
        <v>313</v>
      </c>
      <c r="B124" s="28" t="s">
        <v>314</v>
      </c>
      <c r="C124" s="29" t="s">
        <v>315</v>
      </c>
      <c r="D124" s="30">
        <v>500</v>
      </c>
      <c r="E124" s="92">
        <v>0</v>
      </c>
      <c r="F124" s="115">
        <f>SUM(D124+E124)</f>
        <v>500</v>
      </c>
      <c r="G124" s="115">
        <v>7200</v>
      </c>
      <c r="H124" s="115"/>
      <c r="I124" s="115"/>
    </row>
    <row r="125" spans="1:9" ht="15" hidden="1">
      <c r="A125" s="25" t="s">
        <v>0</v>
      </c>
      <c r="B125" s="25" t="s">
        <v>316</v>
      </c>
      <c r="C125" s="26" t="s">
        <v>317</v>
      </c>
      <c r="D125" s="27">
        <v>2500</v>
      </c>
      <c r="E125" s="85">
        <f>SUM(E126)</f>
        <v>1000</v>
      </c>
      <c r="F125" s="85">
        <f>SUM(F126)</f>
        <v>3500</v>
      </c>
      <c r="G125" s="85">
        <f>SUM(G126)</f>
        <v>4500</v>
      </c>
      <c r="H125" s="109"/>
      <c r="I125" s="109"/>
    </row>
    <row r="126" spans="1:9" ht="15" hidden="1">
      <c r="A126" s="28" t="s">
        <v>318</v>
      </c>
      <c r="B126" s="28" t="s">
        <v>319</v>
      </c>
      <c r="C126" s="29" t="s">
        <v>320</v>
      </c>
      <c r="D126" s="30">
        <v>2500</v>
      </c>
      <c r="E126" s="92">
        <v>1000</v>
      </c>
      <c r="F126" s="115">
        <f>SUM(D126+E126)</f>
        <v>3500</v>
      </c>
      <c r="G126" s="115">
        <f>SUM(E126+F126)</f>
        <v>4500</v>
      </c>
      <c r="H126" s="115"/>
      <c r="I126" s="115"/>
    </row>
    <row r="127" spans="1:9" ht="15" hidden="1">
      <c r="A127" s="25" t="s">
        <v>0</v>
      </c>
      <c r="B127" s="25" t="s">
        <v>321</v>
      </c>
      <c r="C127" s="26" t="s">
        <v>322</v>
      </c>
      <c r="D127" s="27">
        <v>21600</v>
      </c>
      <c r="E127" s="85">
        <f>SUM(E128:E131)</f>
        <v>9000</v>
      </c>
      <c r="F127" s="85">
        <f>SUM(F128:F131)</f>
        <v>30600</v>
      </c>
      <c r="G127" s="85">
        <f>SUM(G128:G131)</f>
        <v>17600</v>
      </c>
      <c r="H127" s="109"/>
      <c r="I127" s="109"/>
    </row>
    <row r="128" spans="1:9" ht="15" hidden="1">
      <c r="A128" s="28" t="s">
        <v>323</v>
      </c>
      <c r="B128" s="28" t="s">
        <v>324</v>
      </c>
      <c r="C128" s="29" t="s">
        <v>325</v>
      </c>
      <c r="D128" s="30">
        <v>15000</v>
      </c>
      <c r="E128" s="92">
        <v>0</v>
      </c>
      <c r="F128" s="115">
        <f>SUM(D128+E128)</f>
        <v>15000</v>
      </c>
      <c r="G128" s="115">
        <v>2000</v>
      </c>
      <c r="H128" s="115"/>
      <c r="I128" s="115"/>
    </row>
    <row r="129" spans="1:9" ht="15" hidden="1">
      <c r="A129" s="28" t="s">
        <v>326</v>
      </c>
      <c r="B129" s="28" t="s">
        <v>327</v>
      </c>
      <c r="C129" s="29" t="s">
        <v>328</v>
      </c>
      <c r="D129" s="30">
        <v>1100</v>
      </c>
      <c r="E129" s="92">
        <v>900</v>
      </c>
      <c r="F129" s="115">
        <f>SUM(D129+E129)</f>
        <v>2000</v>
      </c>
      <c r="G129" s="115">
        <v>2000</v>
      </c>
      <c r="H129" s="115"/>
      <c r="I129" s="115"/>
    </row>
    <row r="130" spans="1:9" ht="15" hidden="1">
      <c r="A130" s="28" t="s">
        <v>329</v>
      </c>
      <c r="B130" s="28" t="s">
        <v>330</v>
      </c>
      <c r="C130" s="29" t="s">
        <v>331</v>
      </c>
      <c r="D130" s="30">
        <v>1500</v>
      </c>
      <c r="E130" s="92">
        <v>0</v>
      </c>
      <c r="F130" s="115">
        <f>SUM(D130+E130)</f>
        <v>1500</v>
      </c>
      <c r="G130" s="115">
        <v>1500</v>
      </c>
      <c r="H130" s="115"/>
      <c r="I130" s="115"/>
    </row>
    <row r="131" spans="1:9" ht="15" hidden="1">
      <c r="A131" s="28" t="s">
        <v>332</v>
      </c>
      <c r="B131" s="28" t="s">
        <v>333</v>
      </c>
      <c r="C131" s="29" t="s">
        <v>334</v>
      </c>
      <c r="D131" s="30">
        <v>4000</v>
      </c>
      <c r="E131" s="92">
        <v>8100</v>
      </c>
      <c r="F131" s="115">
        <f>SUM(D131+E131)</f>
        <v>12100</v>
      </c>
      <c r="G131" s="115">
        <v>12100</v>
      </c>
      <c r="H131" s="115"/>
      <c r="I131" s="115"/>
    </row>
    <row r="132" spans="1:16" s="125" customFormat="1" ht="15">
      <c r="A132" s="25" t="s">
        <v>0</v>
      </c>
      <c r="B132" s="25" t="s">
        <v>335</v>
      </c>
      <c r="C132" s="26" t="s">
        <v>336</v>
      </c>
      <c r="D132" s="27">
        <v>67890</v>
      </c>
      <c r="E132" s="85">
        <f>SUM(E133+E137+E139+E141+E146)</f>
        <v>25000</v>
      </c>
      <c r="F132" s="85">
        <f>SUM(F133+F137+F139+F141+F146)</f>
        <v>92890</v>
      </c>
      <c r="G132" s="85">
        <f>SUM(G133+G137+G139+G141+G146)</f>
        <v>79480</v>
      </c>
      <c r="H132" s="109"/>
      <c r="I132" s="109"/>
      <c r="J132" s="142"/>
      <c r="K132" s="142"/>
      <c r="L132" s="124"/>
      <c r="M132" s="124"/>
      <c r="N132" s="124"/>
      <c r="O132" s="124"/>
      <c r="P132" s="124"/>
    </row>
    <row r="133" spans="1:16" s="125" customFormat="1" ht="15" hidden="1">
      <c r="A133" s="25" t="s">
        <v>0</v>
      </c>
      <c r="B133" s="25" t="s">
        <v>337</v>
      </c>
      <c r="C133" s="26" t="s">
        <v>338</v>
      </c>
      <c r="D133" s="27">
        <v>31310</v>
      </c>
      <c r="E133" s="85">
        <f>SUM(E134:E136)</f>
        <v>18000</v>
      </c>
      <c r="F133" s="85">
        <f>SUM(F134:F136)</f>
        <v>49310</v>
      </c>
      <c r="G133" s="85">
        <f>SUM(G134:G136)</f>
        <v>49400</v>
      </c>
      <c r="H133" s="109"/>
      <c r="I133" s="109"/>
      <c r="J133" s="142"/>
      <c r="K133" s="142"/>
      <c r="L133" s="124"/>
      <c r="M133" s="124"/>
      <c r="N133" s="124"/>
      <c r="O133" s="124"/>
      <c r="P133" s="124"/>
    </row>
    <row r="134" spans="1:16" s="125" customFormat="1" ht="15" hidden="1">
      <c r="A134" s="28" t="s">
        <v>339</v>
      </c>
      <c r="B134" s="28" t="s">
        <v>340</v>
      </c>
      <c r="C134" s="29" t="s">
        <v>341</v>
      </c>
      <c r="D134" s="30">
        <v>5200</v>
      </c>
      <c r="E134" s="92">
        <v>0</v>
      </c>
      <c r="F134" s="115">
        <f aca="true" t="shared" si="10" ref="F134:G136">SUM(D134+E134)</f>
        <v>5200</v>
      </c>
      <c r="G134" s="115">
        <f t="shared" si="10"/>
        <v>5200</v>
      </c>
      <c r="H134" s="115"/>
      <c r="I134" s="115"/>
      <c r="J134" s="142"/>
      <c r="K134" s="142"/>
      <c r="L134" s="124"/>
      <c r="M134" s="124"/>
      <c r="N134" s="124"/>
      <c r="O134" s="124"/>
      <c r="P134" s="124"/>
    </row>
    <row r="135" spans="1:16" s="125" customFormat="1" ht="15" hidden="1">
      <c r="A135" s="28" t="s">
        <v>342</v>
      </c>
      <c r="B135" s="28" t="s">
        <v>343</v>
      </c>
      <c r="C135" s="29" t="s">
        <v>344</v>
      </c>
      <c r="D135" s="30">
        <v>11000</v>
      </c>
      <c r="E135" s="92">
        <v>18000</v>
      </c>
      <c r="F135" s="115">
        <f t="shared" si="10"/>
        <v>29000</v>
      </c>
      <c r="G135" s="115">
        <v>29000</v>
      </c>
      <c r="H135" s="115"/>
      <c r="I135" s="115"/>
      <c r="J135" s="142"/>
      <c r="K135" s="142"/>
      <c r="L135" s="124"/>
      <c r="M135" s="124"/>
      <c r="N135" s="124"/>
      <c r="O135" s="124"/>
      <c r="P135" s="124"/>
    </row>
    <row r="136" spans="1:16" s="125" customFormat="1" ht="15" hidden="1">
      <c r="A136" s="28" t="s">
        <v>345</v>
      </c>
      <c r="B136" s="28" t="s">
        <v>346</v>
      </c>
      <c r="C136" s="29" t="s">
        <v>347</v>
      </c>
      <c r="D136" s="30">
        <v>15110</v>
      </c>
      <c r="E136" s="92">
        <v>0</v>
      </c>
      <c r="F136" s="115">
        <f t="shared" si="10"/>
        <v>15110</v>
      </c>
      <c r="G136" s="115">
        <v>15200</v>
      </c>
      <c r="H136" s="115"/>
      <c r="I136" s="115"/>
      <c r="J136" s="142"/>
      <c r="K136" s="142"/>
      <c r="L136" s="124"/>
      <c r="M136" s="124"/>
      <c r="N136" s="124"/>
      <c r="O136" s="124"/>
      <c r="P136" s="124"/>
    </row>
    <row r="137" spans="1:16" s="125" customFormat="1" ht="15" hidden="1">
      <c r="A137" s="25" t="s">
        <v>0</v>
      </c>
      <c r="B137" s="25" t="s">
        <v>348</v>
      </c>
      <c r="C137" s="26" t="s">
        <v>349</v>
      </c>
      <c r="D137" s="27">
        <v>5000</v>
      </c>
      <c r="E137" s="85">
        <f>SUM(E138)</f>
        <v>0</v>
      </c>
      <c r="F137" s="85">
        <f>SUM(F138)</f>
        <v>5000</v>
      </c>
      <c r="G137" s="85">
        <f>SUM(G138)</f>
        <v>2000</v>
      </c>
      <c r="H137" s="109"/>
      <c r="I137" s="109"/>
      <c r="J137" s="142"/>
      <c r="K137" s="142"/>
      <c r="L137" s="124"/>
      <c r="M137" s="124"/>
      <c r="N137" s="124"/>
      <c r="O137" s="124"/>
      <c r="P137" s="124"/>
    </row>
    <row r="138" spans="1:16" s="125" customFormat="1" ht="15" hidden="1">
      <c r="A138" s="28" t="s">
        <v>350</v>
      </c>
      <c r="B138" s="28" t="s">
        <v>351</v>
      </c>
      <c r="C138" s="29" t="s">
        <v>349</v>
      </c>
      <c r="D138" s="30">
        <v>5000</v>
      </c>
      <c r="E138" s="92">
        <v>0</v>
      </c>
      <c r="F138" s="115">
        <f>SUM(D138+E138)</f>
        <v>5000</v>
      </c>
      <c r="G138" s="115">
        <v>2000</v>
      </c>
      <c r="H138" s="115"/>
      <c r="I138" s="115"/>
      <c r="J138" s="142"/>
      <c r="K138" s="142"/>
      <c r="L138" s="124"/>
      <c r="M138" s="124"/>
      <c r="N138" s="124"/>
      <c r="O138" s="124"/>
      <c r="P138" s="124"/>
    </row>
    <row r="139" spans="1:16" s="125" customFormat="1" ht="15" hidden="1">
      <c r="A139" s="25" t="s">
        <v>0</v>
      </c>
      <c r="B139" s="25" t="s">
        <v>352</v>
      </c>
      <c r="C139" s="26" t="s">
        <v>353</v>
      </c>
      <c r="D139" s="27">
        <v>80</v>
      </c>
      <c r="E139" s="85">
        <f>SUM(E140)</f>
        <v>0</v>
      </c>
      <c r="F139" s="85">
        <f>SUM(F140)</f>
        <v>80</v>
      </c>
      <c r="G139" s="85">
        <f>SUM(G140)</f>
        <v>80</v>
      </c>
      <c r="H139" s="109"/>
      <c r="I139" s="109"/>
      <c r="J139" s="142"/>
      <c r="K139" s="142"/>
      <c r="L139" s="124"/>
      <c r="M139" s="124"/>
      <c r="N139" s="124"/>
      <c r="O139" s="124"/>
      <c r="P139" s="124"/>
    </row>
    <row r="140" spans="1:16" s="125" customFormat="1" ht="15" hidden="1">
      <c r="A140" s="28" t="s">
        <v>354</v>
      </c>
      <c r="B140" s="28" t="s">
        <v>355</v>
      </c>
      <c r="C140" s="29" t="s">
        <v>356</v>
      </c>
      <c r="D140" s="30">
        <v>80</v>
      </c>
      <c r="E140" s="92">
        <v>0</v>
      </c>
      <c r="F140" s="115">
        <f>SUM(D140+E140)</f>
        <v>80</v>
      </c>
      <c r="G140" s="115">
        <v>80</v>
      </c>
      <c r="H140" s="115"/>
      <c r="I140" s="115"/>
      <c r="J140" s="142"/>
      <c r="K140" s="142"/>
      <c r="L140" s="124"/>
      <c r="M140" s="124"/>
      <c r="N140" s="124"/>
      <c r="O140" s="124"/>
      <c r="P140" s="124"/>
    </row>
    <row r="141" spans="1:16" s="125" customFormat="1" ht="15" hidden="1">
      <c r="A141" s="25" t="s">
        <v>0</v>
      </c>
      <c r="B141" s="25" t="s">
        <v>357</v>
      </c>
      <c r="C141" s="26" t="s">
        <v>358</v>
      </c>
      <c r="D141" s="27">
        <v>30000</v>
      </c>
      <c r="E141" s="85">
        <f>SUM(E142:E145)</f>
        <v>6000</v>
      </c>
      <c r="F141" s="85">
        <f>SUM(F142:F145)</f>
        <v>36000</v>
      </c>
      <c r="G141" s="85">
        <f>SUM(G142:G145)</f>
        <v>24500</v>
      </c>
      <c r="H141" s="109"/>
      <c r="I141" s="109"/>
      <c r="J141" s="142"/>
      <c r="K141" s="142"/>
      <c r="L141" s="124"/>
      <c r="M141" s="124"/>
      <c r="N141" s="124"/>
      <c r="O141" s="124"/>
      <c r="P141" s="124"/>
    </row>
    <row r="142" spans="1:16" s="125" customFormat="1" ht="15" hidden="1">
      <c r="A142" s="28" t="s">
        <v>359</v>
      </c>
      <c r="B142" s="28" t="s">
        <v>360</v>
      </c>
      <c r="C142" s="29" t="s">
        <v>361</v>
      </c>
      <c r="D142" s="30">
        <v>500</v>
      </c>
      <c r="E142" s="92">
        <v>4000</v>
      </c>
      <c r="F142" s="115">
        <f>SUM(D142+E142)</f>
        <v>4500</v>
      </c>
      <c r="G142" s="115">
        <f>SUM(E142+F142)</f>
        <v>8500</v>
      </c>
      <c r="H142" s="115"/>
      <c r="I142" s="115"/>
      <c r="J142" s="142"/>
      <c r="K142" s="142"/>
      <c r="L142" s="124"/>
      <c r="M142" s="124"/>
      <c r="N142" s="124"/>
      <c r="O142" s="124"/>
      <c r="P142" s="124"/>
    </row>
    <row r="143" spans="1:16" s="125" customFormat="1" ht="15" hidden="1">
      <c r="A143" s="28" t="s">
        <v>362</v>
      </c>
      <c r="B143" s="28" t="s">
        <v>363</v>
      </c>
      <c r="C143" s="29" t="s">
        <v>364</v>
      </c>
      <c r="D143" s="30">
        <v>500</v>
      </c>
      <c r="E143" s="92">
        <v>0</v>
      </c>
      <c r="F143" s="115">
        <f>SUM(D143+E143)</f>
        <v>500</v>
      </c>
      <c r="G143" s="115">
        <f>SUM(E143+F143)</f>
        <v>500</v>
      </c>
      <c r="H143" s="115"/>
      <c r="I143" s="115"/>
      <c r="J143" s="142"/>
      <c r="K143" s="142"/>
      <c r="L143" s="124"/>
      <c r="M143" s="124"/>
      <c r="N143" s="124"/>
      <c r="O143" s="124"/>
      <c r="P143" s="124"/>
    </row>
    <row r="144" spans="1:16" s="132" customFormat="1" ht="15" hidden="1">
      <c r="A144" s="126" t="s">
        <v>365</v>
      </c>
      <c r="B144" s="126" t="s">
        <v>366</v>
      </c>
      <c r="C144" s="127" t="s">
        <v>367</v>
      </c>
      <c r="D144" s="128">
        <v>4000</v>
      </c>
      <c r="E144" s="129">
        <v>0</v>
      </c>
      <c r="F144" s="130">
        <f>SUM(D144+E144)</f>
        <v>4000</v>
      </c>
      <c r="G144" s="130">
        <v>2000</v>
      </c>
      <c r="H144" s="130"/>
      <c r="I144" s="130"/>
      <c r="J144" s="142"/>
      <c r="K144" s="142"/>
      <c r="L144" s="131"/>
      <c r="M144" s="131"/>
      <c r="N144" s="131"/>
      <c r="O144" s="131"/>
      <c r="P144" s="131"/>
    </row>
    <row r="145" spans="1:16" s="132" customFormat="1" ht="15" hidden="1">
      <c r="A145" s="126" t="s">
        <v>368</v>
      </c>
      <c r="B145" s="126" t="s">
        <v>369</v>
      </c>
      <c r="C145" s="127" t="s">
        <v>370</v>
      </c>
      <c r="D145" s="128">
        <v>25000</v>
      </c>
      <c r="E145" s="129">
        <v>2000</v>
      </c>
      <c r="F145" s="130">
        <f>SUM(D145+E145)</f>
        <v>27000</v>
      </c>
      <c r="G145" s="130">
        <v>13500</v>
      </c>
      <c r="H145" s="130"/>
      <c r="I145" s="130"/>
      <c r="J145" s="142"/>
      <c r="K145" s="142"/>
      <c r="L145" s="131"/>
      <c r="M145" s="131"/>
      <c r="N145" s="131"/>
      <c r="O145" s="131"/>
      <c r="P145" s="131"/>
    </row>
    <row r="146" spans="1:16" s="125" customFormat="1" ht="15" hidden="1">
      <c r="A146" s="25" t="s">
        <v>0</v>
      </c>
      <c r="B146" s="25" t="s">
        <v>371</v>
      </c>
      <c r="C146" s="26" t="s">
        <v>336</v>
      </c>
      <c r="D146" s="27">
        <v>1500</v>
      </c>
      <c r="E146" s="85">
        <f>SUM(E147+E148)</f>
        <v>1000</v>
      </c>
      <c r="F146" s="85">
        <f>SUM(F147+F148)</f>
        <v>2500</v>
      </c>
      <c r="G146" s="85">
        <f>SUM(G147+G148)</f>
        <v>3500</v>
      </c>
      <c r="H146" s="109"/>
      <c r="I146" s="109"/>
      <c r="J146" s="142"/>
      <c r="K146" s="142"/>
      <c r="L146" s="124"/>
      <c r="M146" s="124"/>
      <c r="N146" s="124"/>
      <c r="O146" s="124"/>
      <c r="P146" s="124"/>
    </row>
    <row r="147" spans="1:16" s="125" customFormat="1" ht="15" hidden="1">
      <c r="A147" s="28" t="s">
        <v>372</v>
      </c>
      <c r="B147" s="28" t="s">
        <v>373</v>
      </c>
      <c r="C147" s="29" t="s">
        <v>374</v>
      </c>
      <c r="D147" s="30">
        <v>1000</v>
      </c>
      <c r="E147" s="92">
        <v>1000</v>
      </c>
      <c r="F147" s="115">
        <f>SUM(D147+E147)</f>
        <v>2000</v>
      </c>
      <c r="G147" s="115">
        <f>SUM(E147+F147)</f>
        <v>3000</v>
      </c>
      <c r="H147" s="115"/>
      <c r="I147" s="115"/>
      <c r="J147" s="142"/>
      <c r="K147" s="142"/>
      <c r="L147" s="124"/>
      <c r="M147" s="124"/>
      <c r="N147" s="124"/>
      <c r="O147" s="124"/>
      <c r="P147" s="124"/>
    </row>
    <row r="148" spans="1:16" s="125" customFormat="1" ht="15" hidden="1">
      <c r="A148" s="28" t="s">
        <v>375</v>
      </c>
      <c r="B148" s="28" t="s">
        <v>376</v>
      </c>
      <c r="C148" s="29" t="s">
        <v>336</v>
      </c>
      <c r="D148" s="30">
        <v>500</v>
      </c>
      <c r="E148" s="92">
        <v>0</v>
      </c>
      <c r="F148" s="115">
        <f>SUM(D148+E148)</f>
        <v>500</v>
      </c>
      <c r="G148" s="115">
        <f>SUM(E148+F148)</f>
        <v>500</v>
      </c>
      <c r="H148" s="115"/>
      <c r="I148" s="115"/>
      <c r="J148" s="142"/>
      <c r="K148" s="142"/>
      <c r="L148" s="124"/>
      <c r="M148" s="124"/>
      <c r="N148" s="124"/>
      <c r="O148" s="124"/>
      <c r="P148" s="124"/>
    </row>
    <row r="149" spans="1:9" ht="15">
      <c r="A149" s="25" t="s">
        <v>0</v>
      </c>
      <c r="B149" s="25" t="s">
        <v>377</v>
      </c>
      <c r="C149" s="26" t="s">
        <v>378</v>
      </c>
      <c r="D149" s="27">
        <v>1300</v>
      </c>
      <c r="E149" s="85">
        <f>SUM(E150)</f>
        <v>0</v>
      </c>
      <c r="F149" s="85">
        <f>SUM(F150)</f>
        <v>1300</v>
      </c>
      <c r="G149" s="85">
        <f>SUM(G150)</f>
        <v>1200</v>
      </c>
      <c r="H149" s="85">
        <v>1200</v>
      </c>
      <c r="I149" s="85">
        <v>1200</v>
      </c>
    </row>
    <row r="150" spans="1:9" ht="15">
      <c r="A150" s="25" t="s">
        <v>0</v>
      </c>
      <c r="B150" s="25" t="s">
        <v>379</v>
      </c>
      <c r="C150" s="26" t="s">
        <v>380</v>
      </c>
      <c r="D150" s="27">
        <v>1300</v>
      </c>
      <c r="E150" s="85">
        <f>SUM(E151+E153)</f>
        <v>0</v>
      </c>
      <c r="F150" s="85">
        <f>SUM(F151+F153)</f>
        <v>1300</v>
      </c>
      <c r="G150" s="85">
        <f>SUM(G151+G153)</f>
        <v>1200</v>
      </c>
      <c r="H150" s="109"/>
      <c r="I150" s="109"/>
    </row>
    <row r="151" spans="1:9" ht="15" hidden="1">
      <c r="A151" s="25" t="s">
        <v>0</v>
      </c>
      <c r="B151" s="25" t="s">
        <v>381</v>
      </c>
      <c r="C151" s="26" t="s">
        <v>382</v>
      </c>
      <c r="D151" s="27">
        <v>300</v>
      </c>
      <c r="E151" s="85">
        <f>SUM(E152)</f>
        <v>0</v>
      </c>
      <c r="F151" s="85">
        <f>SUM(F152)</f>
        <v>300</v>
      </c>
      <c r="G151" s="85">
        <f>SUM(G152)</f>
        <v>200</v>
      </c>
      <c r="H151" s="109"/>
      <c r="I151" s="109"/>
    </row>
    <row r="152" spans="1:9" ht="15" hidden="1">
      <c r="A152" s="28" t="s">
        <v>383</v>
      </c>
      <c r="B152" s="28" t="s">
        <v>384</v>
      </c>
      <c r="C152" s="29" t="s">
        <v>385</v>
      </c>
      <c r="D152" s="30">
        <v>300</v>
      </c>
      <c r="E152" s="92">
        <v>0</v>
      </c>
      <c r="F152" s="115">
        <f>SUM(D152+E152)</f>
        <v>300</v>
      </c>
      <c r="G152" s="115">
        <v>200</v>
      </c>
      <c r="H152" s="115"/>
      <c r="I152" s="115"/>
    </row>
    <row r="153" spans="1:9" ht="15" hidden="1">
      <c r="A153" s="25" t="s">
        <v>0</v>
      </c>
      <c r="B153" s="25" t="s">
        <v>386</v>
      </c>
      <c r="C153" s="26" t="s">
        <v>387</v>
      </c>
      <c r="D153" s="27">
        <v>1000</v>
      </c>
      <c r="E153" s="85">
        <f>SUM(E154)</f>
        <v>0</v>
      </c>
      <c r="F153" s="85">
        <f>SUM(F154)</f>
        <v>1000</v>
      </c>
      <c r="G153" s="85">
        <f>SUM(G154)</f>
        <v>1000</v>
      </c>
      <c r="H153" s="109"/>
      <c r="I153" s="109"/>
    </row>
    <row r="154" spans="1:9" ht="15" hidden="1">
      <c r="A154" s="28" t="s">
        <v>388</v>
      </c>
      <c r="B154" s="28" t="s">
        <v>389</v>
      </c>
      <c r="C154" s="29" t="s">
        <v>387</v>
      </c>
      <c r="D154" s="30">
        <v>1000</v>
      </c>
      <c r="E154" s="92">
        <v>0</v>
      </c>
      <c r="F154" s="115">
        <f>SUM(D154+E154)</f>
        <v>1000</v>
      </c>
      <c r="G154" s="115">
        <v>1000</v>
      </c>
      <c r="H154" s="115"/>
      <c r="I154" s="115"/>
    </row>
    <row r="155" spans="1:9" ht="31.5" customHeight="1">
      <c r="A155" s="137" t="s">
        <v>390</v>
      </c>
      <c r="B155" s="137" t="s">
        <v>391</v>
      </c>
      <c r="C155" s="138" t="s">
        <v>392</v>
      </c>
      <c r="D155" s="139">
        <v>45900</v>
      </c>
      <c r="E155" s="140">
        <f>SUM(E156+E161)</f>
        <v>9390</v>
      </c>
      <c r="F155" s="140">
        <f>SUM(F156+F161)</f>
        <v>55290</v>
      </c>
      <c r="G155" s="140">
        <f>SUM(G156+G161)</f>
        <v>71500</v>
      </c>
      <c r="H155" s="140">
        <f>SUM(H156+H161)</f>
        <v>71500</v>
      </c>
      <c r="I155" s="140">
        <f>SUM(I156+I161)</f>
        <v>71500</v>
      </c>
    </row>
    <row r="156" spans="1:9" ht="15">
      <c r="A156" s="25" t="s">
        <v>0</v>
      </c>
      <c r="B156" s="25" t="s">
        <v>101</v>
      </c>
      <c r="C156" s="26" t="s">
        <v>102</v>
      </c>
      <c r="D156" s="27">
        <v>21000</v>
      </c>
      <c r="E156" s="85">
        <f>SUM(E157)</f>
        <v>0</v>
      </c>
      <c r="F156" s="85">
        <f aca="true" t="shared" si="11" ref="F156:I159">SUM(F157)</f>
        <v>21000</v>
      </c>
      <c r="G156" s="85">
        <f t="shared" si="11"/>
        <v>21000</v>
      </c>
      <c r="H156" s="85">
        <f t="shared" si="11"/>
        <v>21000</v>
      </c>
      <c r="I156" s="85">
        <f t="shared" si="11"/>
        <v>21000</v>
      </c>
    </row>
    <row r="157" spans="1:9" ht="15">
      <c r="A157" s="25" t="s">
        <v>0</v>
      </c>
      <c r="B157" s="25" t="s">
        <v>141</v>
      </c>
      <c r="C157" s="26" t="s">
        <v>142</v>
      </c>
      <c r="D157" s="27">
        <v>21000</v>
      </c>
      <c r="E157" s="85">
        <f>SUM(E158)</f>
        <v>0</v>
      </c>
      <c r="F157" s="85">
        <f t="shared" si="11"/>
        <v>21000</v>
      </c>
      <c r="G157" s="85">
        <f t="shared" si="11"/>
        <v>21000</v>
      </c>
      <c r="H157" s="85">
        <v>21000</v>
      </c>
      <c r="I157" s="85">
        <v>21000</v>
      </c>
    </row>
    <row r="158" spans="1:9" ht="15">
      <c r="A158" s="25" t="s">
        <v>0</v>
      </c>
      <c r="B158" s="25" t="s">
        <v>143</v>
      </c>
      <c r="C158" s="26" t="s">
        <v>144</v>
      </c>
      <c r="D158" s="27">
        <v>21000</v>
      </c>
      <c r="E158" s="85">
        <f>SUM(E159)</f>
        <v>0</v>
      </c>
      <c r="F158" s="85">
        <f t="shared" si="11"/>
        <v>21000</v>
      </c>
      <c r="G158" s="85">
        <f t="shared" si="11"/>
        <v>21000</v>
      </c>
      <c r="H158" s="109"/>
      <c r="I158" s="109"/>
    </row>
    <row r="159" spans="1:9" ht="15" hidden="1">
      <c r="A159" s="25" t="s">
        <v>0</v>
      </c>
      <c r="B159" s="25" t="s">
        <v>295</v>
      </c>
      <c r="C159" s="26" t="s">
        <v>296</v>
      </c>
      <c r="D159" s="27">
        <v>21000</v>
      </c>
      <c r="E159" s="85">
        <f>SUM(E160)</f>
        <v>0</v>
      </c>
      <c r="F159" s="85">
        <f t="shared" si="11"/>
        <v>21000</v>
      </c>
      <c r="G159" s="85">
        <f t="shared" si="11"/>
        <v>21000</v>
      </c>
      <c r="H159" s="109"/>
      <c r="I159" s="109"/>
    </row>
    <row r="160" spans="1:9" ht="15" hidden="1">
      <c r="A160" s="28" t="s">
        <v>393</v>
      </c>
      <c r="B160" s="28" t="s">
        <v>394</v>
      </c>
      <c r="C160" s="29" t="s">
        <v>395</v>
      </c>
      <c r="D160" s="30">
        <v>21000</v>
      </c>
      <c r="E160" s="92">
        <v>0</v>
      </c>
      <c r="F160" s="115">
        <f>SUM(D160+E160)</f>
        <v>21000</v>
      </c>
      <c r="G160" s="115">
        <f>SUM(E160+F160)</f>
        <v>21000</v>
      </c>
      <c r="H160" s="115"/>
      <c r="I160" s="115"/>
    </row>
    <row r="161" spans="1:9" ht="15">
      <c r="A161" s="25" t="s">
        <v>0</v>
      </c>
      <c r="B161" s="25" t="s">
        <v>396</v>
      </c>
      <c r="C161" s="26" t="s">
        <v>397</v>
      </c>
      <c r="D161" s="27">
        <v>24900</v>
      </c>
      <c r="E161" s="85">
        <f>SUM(E162)</f>
        <v>9390</v>
      </c>
      <c r="F161" s="85">
        <f>SUM(F162)</f>
        <v>34290</v>
      </c>
      <c r="G161" s="85">
        <f>SUM(G162)</f>
        <v>50500</v>
      </c>
      <c r="H161" s="85">
        <f>SUM(H162)</f>
        <v>50500</v>
      </c>
      <c r="I161" s="85">
        <f>SUM(I162)</f>
        <v>50500</v>
      </c>
    </row>
    <row r="162" spans="1:9" ht="15">
      <c r="A162" s="25" t="s">
        <v>0</v>
      </c>
      <c r="B162" s="25" t="s">
        <v>398</v>
      </c>
      <c r="C162" s="26" t="s">
        <v>399</v>
      </c>
      <c r="D162" s="27">
        <v>24900</v>
      </c>
      <c r="E162" s="85">
        <f>SUM(E163+E166)</f>
        <v>9390</v>
      </c>
      <c r="F162" s="85">
        <f>SUM(F163+F166)</f>
        <v>34290</v>
      </c>
      <c r="G162" s="85">
        <f>SUM(G163+G166)</f>
        <v>50500</v>
      </c>
      <c r="H162" s="85">
        <v>50500</v>
      </c>
      <c r="I162" s="85">
        <v>50500</v>
      </c>
    </row>
    <row r="163" spans="1:9" ht="15">
      <c r="A163" s="25" t="s">
        <v>0</v>
      </c>
      <c r="B163" s="25" t="s">
        <v>400</v>
      </c>
      <c r="C163" s="26" t="s">
        <v>401</v>
      </c>
      <c r="D163" s="27">
        <v>24400</v>
      </c>
      <c r="E163" s="85">
        <f aca="true" t="shared" si="12" ref="E163:G164">SUM(E164)</f>
        <v>9390</v>
      </c>
      <c r="F163" s="85">
        <f t="shared" si="12"/>
        <v>33790</v>
      </c>
      <c r="G163" s="85">
        <f t="shared" si="12"/>
        <v>50000</v>
      </c>
      <c r="H163" s="109"/>
      <c r="I163" s="109"/>
    </row>
    <row r="164" spans="1:9" ht="15" hidden="1">
      <c r="A164" s="25" t="s">
        <v>0</v>
      </c>
      <c r="B164" s="25" t="s">
        <v>402</v>
      </c>
      <c r="C164" s="26" t="s">
        <v>403</v>
      </c>
      <c r="D164" s="27">
        <v>24400</v>
      </c>
      <c r="E164" s="85">
        <f t="shared" si="12"/>
        <v>9390</v>
      </c>
      <c r="F164" s="85">
        <f t="shared" si="12"/>
        <v>33790</v>
      </c>
      <c r="G164" s="85">
        <f t="shared" si="12"/>
        <v>50000</v>
      </c>
      <c r="H164" s="109"/>
      <c r="I164" s="109"/>
    </row>
    <row r="165" spans="1:11" ht="15" hidden="1">
      <c r="A165" s="28" t="s">
        <v>404</v>
      </c>
      <c r="B165" s="28" t="s">
        <v>405</v>
      </c>
      <c r="C165" s="29" t="s">
        <v>406</v>
      </c>
      <c r="D165" s="30">
        <v>24400</v>
      </c>
      <c r="E165" s="92">
        <v>9390</v>
      </c>
      <c r="F165" s="115">
        <f>SUM(D165+E165)</f>
        <v>33790</v>
      </c>
      <c r="G165" s="115">
        <v>50000</v>
      </c>
      <c r="H165" s="115"/>
      <c r="I165" s="115"/>
      <c r="K165" s="80" t="s">
        <v>481</v>
      </c>
    </row>
    <row r="166" spans="1:9" ht="15">
      <c r="A166" s="25" t="s">
        <v>0</v>
      </c>
      <c r="B166" s="25" t="s">
        <v>407</v>
      </c>
      <c r="C166" s="26" t="s">
        <v>408</v>
      </c>
      <c r="D166" s="27">
        <v>500</v>
      </c>
      <c r="E166" s="85">
        <f aca="true" t="shared" si="13" ref="E166:G167">SUM(E167)</f>
        <v>0</v>
      </c>
      <c r="F166" s="85">
        <f t="shared" si="13"/>
        <v>500</v>
      </c>
      <c r="G166" s="85">
        <f t="shared" si="13"/>
        <v>500</v>
      </c>
      <c r="H166" s="109"/>
      <c r="I166" s="109"/>
    </row>
    <row r="167" spans="1:9" ht="15" hidden="1">
      <c r="A167" s="25" t="s">
        <v>0</v>
      </c>
      <c r="B167" s="25" t="s">
        <v>409</v>
      </c>
      <c r="C167" s="26" t="s">
        <v>410</v>
      </c>
      <c r="D167" s="27">
        <v>500</v>
      </c>
      <c r="E167" s="85">
        <f t="shared" si="13"/>
        <v>0</v>
      </c>
      <c r="F167" s="85">
        <f t="shared" si="13"/>
        <v>500</v>
      </c>
      <c r="G167" s="85">
        <f t="shared" si="13"/>
        <v>500</v>
      </c>
      <c r="H167" s="109"/>
      <c r="I167" s="109"/>
    </row>
    <row r="168" spans="1:9" ht="15" hidden="1">
      <c r="A168" s="28" t="s">
        <v>411</v>
      </c>
      <c r="B168" s="28" t="s">
        <v>412</v>
      </c>
      <c r="C168" s="29" t="s">
        <v>410</v>
      </c>
      <c r="D168" s="30">
        <v>500</v>
      </c>
      <c r="E168" s="92">
        <v>0</v>
      </c>
      <c r="F168" s="115">
        <f>SUM(D168+E168)</f>
        <v>500</v>
      </c>
      <c r="G168" s="115">
        <f>SUM(E168+F168)</f>
        <v>500</v>
      </c>
      <c r="H168" s="115"/>
      <c r="I168" s="115"/>
    </row>
    <row r="169" spans="1:9" ht="15">
      <c r="A169" s="16" t="s">
        <v>16</v>
      </c>
      <c r="B169" s="16" t="s">
        <v>52</v>
      </c>
      <c r="C169" s="17" t="s">
        <v>53</v>
      </c>
      <c r="D169" s="18">
        <v>100000</v>
      </c>
      <c r="E169" s="78">
        <f aca="true" t="shared" si="14" ref="E169:I170">SUM(E170)</f>
        <v>450940</v>
      </c>
      <c r="F169" s="78">
        <f t="shared" si="14"/>
        <v>550940</v>
      </c>
      <c r="G169" s="78">
        <f t="shared" si="14"/>
        <v>528400</v>
      </c>
      <c r="H169" s="78">
        <f t="shared" si="14"/>
        <v>528400</v>
      </c>
      <c r="I169" s="78">
        <f t="shared" si="14"/>
        <v>528400</v>
      </c>
    </row>
    <row r="170" spans="1:9" ht="24">
      <c r="A170" s="19" t="s">
        <v>93</v>
      </c>
      <c r="B170" s="19" t="s">
        <v>94</v>
      </c>
      <c r="C170" s="20" t="s">
        <v>95</v>
      </c>
      <c r="D170" s="21">
        <v>100000</v>
      </c>
      <c r="E170" s="111">
        <f t="shared" si="14"/>
        <v>450940</v>
      </c>
      <c r="F170" s="111">
        <f t="shared" si="14"/>
        <v>550940</v>
      </c>
      <c r="G170" s="111">
        <f t="shared" si="14"/>
        <v>528400</v>
      </c>
      <c r="H170" s="111">
        <f t="shared" si="14"/>
        <v>528400</v>
      </c>
      <c r="I170" s="111">
        <f t="shared" si="14"/>
        <v>528400</v>
      </c>
    </row>
    <row r="171" spans="1:9" ht="15">
      <c r="A171" s="22" t="s">
        <v>96</v>
      </c>
      <c r="B171" s="22" t="s">
        <v>97</v>
      </c>
      <c r="C171" s="23" t="s">
        <v>95</v>
      </c>
      <c r="D171" s="24">
        <v>100000</v>
      </c>
      <c r="E171" s="113">
        <f>SUM(E172+E192)</f>
        <v>450940</v>
      </c>
      <c r="F171" s="113">
        <f>SUM(F172+F192)</f>
        <v>550940</v>
      </c>
      <c r="G171" s="113">
        <f>SUM(G172+G192)</f>
        <v>528400</v>
      </c>
      <c r="H171" s="113">
        <f>SUM(H172+H192)</f>
        <v>528400</v>
      </c>
      <c r="I171" s="113">
        <f>SUM(I172+I192)</f>
        <v>528400</v>
      </c>
    </row>
    <row r="172" spans="1:10" ht="15">
      <c r="A172" s="25" t="s">
        <v>98</v>
      </c>
      <c r="B172" s="25" t="s">
        <v>99</v>
      </c>
      <c r="C172" s="26" t="s">
        <v>100</v>
      </c>
      <c r="D172" s="27">
        <v>100000</v>
      </c>
      <c r="E172" s="85">
        <f>SUM(E173)</f>
        <v>-7680</v>
      </c>
      <c r="F172" s="85">
        <f>SUM(F173)</f>
        <v>92320</v>
      </c>
      <c r="G172" s="85">
        <f>SUM(G173)</f>
        <v>102400</v>
      </c>
      <c r="H172" s="85">
        <f>SUM(H173)</f>
        <v>102400</v>
      </c>
      <c r="I172" s="85">
        <f>SUM(I173)</f>
        <v>102400</v>
      </c>
      <c r="J172" s="80">
        <v>-10080</v>
      </c>
    </row>
    <row r="173" spans="1:9" ht="15">
      <c r="A173" s="25" t="s">
        <v>0</v>
      </c>
      <c r="B173" s="25" t="s">
        <v>101</v>
      </c>
      <c r="C173" s="26" t="s">
        <v>102</v>
      </c>
      <c r="D173" s="27">
        <v>100000</v>
      </c>
      <c r="E173" s="85">
        <f>SUM(E174+E178)</f>
        <v>-7680</v>
      </c>
      <c r="F173" s="85">
        <f>SUM(F174+F178)</f>
        <v>92320</v>
      </c>
      <c r="G173" s="85">
        <f>SUM(G174+G178)</f>
        <v>102400</v>
      </c>
      <c r="H173" s="85">
        <f>SUM(H174+H178)</f>
        <v>102400</v>
      </c>
      <c r="I173" s="85">
        <f>SUM(I174+I178)</f>
        <v>102400</v>
      </c>
    </row>
    <row r="174" spans="1:9" ht="15">
      <c r="A174" s="52" t="s">
        <v>0</v>
      </c>
      <c r="B174" s="52" t="s">
        <v>103</v>
      </c>
      <c r="C174" s="53" t="s">
        <v>104</v>
      </c>
      <c r="D174" s="44">
        <v>0</v>
      </c>
      <c r="E174" s="116">
        <f aca="true" t="shared" si="15" ref="E174:I176">SUM(E175)</f>
        <v>0</v>
      </c>
      <c r="F174" s="116">
        <f t="shared" si="15"/>
        <v>0</v>
      </c>
      <c r="G174" s="116">
        <f t="shared" si="15"/>
        <v>0</v>
      </c>
      <c r="H174" s="116">
        <f t="shared" si="15"/>
        <v>0</v>
      </c>
      <c r="I174" s="116">
        <f t="shared" si="15"/>
        <v>0</v>
      </c>
    </row>
    <row r="175" spans="1:9" ht="15">
      <c r="A175" s="52" t="s">
        <v>0</v>
      </c>
      <c r="B175" s="52" t="s">
        <v>105</v>
      </c>
      <c r="C175" s="53" t="s">
        <v>106</v>
      </c>
      <c r="D175" s="44">
        <v>0</v>
      </c>
      <c r="E175" s="116">
        <f t="shared" si="15"/>
        <v>0</v>
      </c>
      <c r="F175" s="116">
        <f t="shared" si="15"/>
        <v>0</v>
      </c>
      <c r="G175" s="116">
        <f t="shared" si="15"/>
        <v>0</v>
      </c>
      <c r="H175" s="116"/>
      <c r="I175" s="116"/>
    </row>
    <row r="176" spans="1:9" ht="15" hidden="1">
      <c r="A176" s="52" t="s">
        <v>0</v>
      </c>
      <c r="B176" s="52" t="s">
        <v>107</v>
      </c>
      <c r="C176" s="53" t="s">
        <v>108</v>
      </c>
      <c r="D176" s="44">
        <v>0</v>
      </c>
      <c r="E176" s="116">
        <f t="shared" si="15"/>
        <v>0</v>
      </c>
      <c r="F176" s="116">
        <f t="shared" si="15"/>
        <v>0</v>
      </c>
      <c r="G176" s="116">
        <f t="shared" si="15"/>
        <v>0</v>
      </c>
      <c r="H176" s="116"/>
      <c r="I176" s="116"/>
    </row>
    <row r="177" spans="1:9" ht="15" hidden="1">
      <c r="A177" s="54" t="s">
        <v>413</v>
      </c>
      <c r="B177" s="54" t="s">
        <v>110</v>
      </c>
      <c r="C177" s="55" t="s">
        <v>414</v>
      </c>
      <c r="D177" s="45">
        <v>0</v>
      </c>
      <c r="E177" s="117">
        <v>0</v>
      </c>
      <c r="F177" s="117">
        <f>SUM(D177+E177)</f>
        <v>0</v>
      </c>
      <c r="G177" s="117">
        <v>0</v>
      </c>
      <c r="H177" s="117"/>
      <c r="I177" s="117"/>
    </row>
    <row r="178" spans="1:9" ht="15">
      <c r="A178" s="52" t="s">
        <v>0</v>
      </c>
      <c r="B178" s="52" t="s">
        <v>141</v>
      </c>
      <c r="C178" s="53" t="s">
        <v>142</v>
      </c>
      <c r="D178" s="44">
        <v>100000</v>
      </c>
      <c r="E178" s="116">
        <f>SUM(E179+E182+E189)</f>
        <v>-7680</v>
      </c>
      <c r="F178" s="116">
        <f>SUM(F179+F182+F189)</f>
        <v>92320</v>
      </c>
      <c r="G178" s="116">
        <f>SUM(G179+G182+G189)</f>
        <v>102400</v>
      </c>
      <c r="H178" s="116">
        <v>102400</v>
      </c>
      <c r="I178" s="116">
        <v>102400</v>
      </c>
    </row>
    <row r="179" spans="1:9" ht="15">
      <c r="A179" s="52" t="s">
        <v>0</v>
      </c>
      <c r="B179" s="52" t="s">
        <v>168</v>
      </c>
      <c r="C179" s="53" t="s">
        <v>169</v>
      </c>
      <c r="D179" s="44">
        <v>0</v>
      </c>
      <c r="E179" s="116">
        <v>0</v>
      </c>
      <c r="F179" s="116">
        <v>0</v>
      </c>
      <c r="G179" s="116">
        <v>0</v>
      </c>
      <c r="H179" s="116"/>
      <c r="I179" s="116"/>
    </row>
    <row r="180" spans="1:9" ht="15" hidden="1">
      <c r="A180" s="52" t="s">
        <v>0</v>
      </c>
      <c r="B180" s="52" t="s">
        <v>181</v>
      </c>
      <c r="C180" s="53" t="s">
        <v>182</v>
      </c>
      <c r="D180" s="44">
        <v>0</v>
      </c>
      <c r="E180" s="116">
        <v>0</v>
      </c>
      <c r="F180" s="116">
        <v>0</v>
      </c>
      <c r="G180" s="116">
        <v>0</v>
      </c>
      <c r="H180" s="116"/>
      <c r="I180" s="116"/>
    </row>
    <row r="181" spans="1:9" ht="15" hidden="1">
      <c r="A181" s="54" t="s">
        <v>415</v>
      </c>
      <c r="B181" s="54" t="s">
        <v>184</v>
      </c>
      <c r="C181" s="55" t="s">
        <v>416</v>
      </c>
      <c r="D181" s="45">
        <v>0</v>
      </c>
      <c r="E181" s="117">
        <v>0</v>
      </c>
      <c r="F181" s="117">
        <f>SUM(D181+E181)</f>
        <v>0</v>
      </c>
      <c r="G181" s="117">
        <v>0</v>
      </c>
      <c r="H181" s="117"/>
      <c r="I181" s="117"/>
    </row>
    <row r="182" spans="1:9" ht="15">
      <c r="A182" s="25" t="s">
        <v>0</v>
      </c>
      <c r="B182" s="25" t="s">
        <v>150</v>
      </c>
      <c r="C182" s="26" t="s">
        <v>151</v>
      </c>
      <c r="D182" s="27">
        <v>98000</v>
      </c>
      <c r="E182" s="85">
        <f>SUM(E183+E186)</f>
        <v>-8180</v>
      </c>
      <c r="F182" s="85">
        <f>SUM(F183+F186)</f>
        <v>89820</v>
      </c>
      <c r="G182" s="85">
        <f>SUM(G183+G186)</f>
        <v>99900</v>
      </c>
      <c r="H182" s="109"/>
      <c r="I182" s="109"/>
    </row>
    <row r="183" spans="1:9" ht="15" hidden="1">
      <c r="A183" s="25" t="s">
        <v>0</v>
      </c>
      <c r="B183" s="25" t="s">
        <v>212</v>
      </c>
      <c r="C183" s="26" t="s">
        <v>213</v>
      </c>
      <c r="D183" s="27">
        <v>48300</v>
      </c>
      <c r="E183" s="85">
        <f>SUM(E184+E185)</f>
        <v>0</v>
      </c>
      <c r="F183" s="85">
        <f>SUM(F184+F185)</f>
        <v>48300</v>
      </c>
      <c r="G183" s="85">
        <f>SUM(G184+G185)</f>
        <v>52700</v>
      </c>
      <c r="H183" s="109"/>
      <c r="I183" s="109"/>
    </row>
    <row r="184" spans="1:9" ht="15" hidden="1">
      <c r="A184" s="28" t="s">
        <v>417</v>
      </c>
      <c r="B184" s="28" t="s">
        <v>215</v>
      </c>
      <c r="C184" s="29" t="s">
        <v>216</v>
      </c>
      <c r="D184" s="30">
        <v>15600</v>
      </c>
      <c r="E184" s="92">
        <v>0</v>
      </c>
      <c r="F184" s="115">
        <f>SUM(D184+E184)</f>
        <v>15600</v>
      </c>
      <c r="G184" s="115">
        <v>20000</v>
      </c>
      <c r="H184" s="115"/>
      <c r="I184" s="115"/>
    </row>
    <row r="185" spans="1:9" ht="15" hidden="1">
      <c r="A185" s="28" t="s">
        <v>418</v>
      </c>
      <c r="B185" s="28" t="s">
        <v>218</v>
      </c>
      <c r="C185" s="29" t="s">
        <v>219</v>
      </c>
      <c r="D185" s="30">
        <v>32700</v>
      </c>
      <c r="E185" s="92">
        <v>0</v>
      </c>
      <c r="F185" s="115">
        <f>SUM(D185+E185)</f>
        <v>32700</v>
      </c>
      <c r="G185" s="115">
        <v>32700</v>
      </c>
      <c r="H185" s="115"/>
      <c r="I185" s="115"/>
    </row>
    <row r="186" spans="1:9" ht="15" hidden="1">
      <c r="A186" s="25" t="s">
        <v>0</v>
      </c>
      <c r="B186" s="25" t="s">
        <v>242</v>
      </c>
      <c r="C186" s="26" t="s">
        <v>243</v>
      </c>
      <c r="D186" s="27">
        <v>49700</v>
      </c>
      <c r="E186" s="85">
        <f>SUM(E187+E188)</f>
        <v>-8180</v>
      </c>
      <c r="F186" s="85">
        <f>SUM(F187+F188)</f>
        <v>41520</v>
      </c>
      <c r="G186" s="85">
        <f>SUM(G187+G188)</f>
        <v>47200</v>
      </c>
      <c r="H186" s="109"/>
      <c r="I186" s="109"/>
    </row>
    <row r="187" spans="1:9" ht="15" hidden="1">
      <c r="A187" s="28" t="s">
        <v>419</v>
      </c>
      <c r="B187" s="28" t="s">
        <v>245</v>
      </c>
      <c r="C187" s="29" t="s">
        <v>474</v>
      </c>
      <c r="D187" s="30">
        <v>22640</v>
      </c>
      <c r="E187" s="92">
        <v>-6880</v>
      </c>
      <c r="F187" s="115">
        <f>SUM(D187+E187)</f>
        <v>15760</v>
      </c>
      <c r="G187" s="115">
        <v>21600</v>
      </c>
      <c r="H187" s="115"/>
      <c r="I187" s="115"/>
    </row>
    <row r="188" spans="1:9" ht="15" hidden="1">
      <c r="A188" s="28" t="s">
        <v>420</v>
      </c>
      <c r="B188" s="28" t="s">
        <v>245</v>
      </c>
      <c r="C188" s="29" t="s">
        <v>473</v>
      </c>
      <c r="D188" s="30">
        <v>27060</v>
      </c>
      <c r="E188" s="92">
        <v>-1300</v>
      </c>
      <c r="F188" s="115">
        <f>SUM(D188+E188)</f>
        <v>25760</v>
      </c>
      <c r="G188" s="115">
        <v>25600</v>
      </c>
      <c r="H188" s="115"/>
      <c r="I188" s="115"/>
    </row>
    <row r="189" spans="1:9" ht="15">
      <c r="A189" s="25" t="s">
        <v>0</v>
      </c>
      <c r="B189" s="25" t="s">
        <v>143</v>
      </c>
      <c r="C189" s="26" t="s">
        <v>144</v>
      </c>
      <c r="D189" s="27">
        <v>2000</v>
      </c>
      <c r="E189" s="85">
        <f aca="true" t="shared" si="16" ref="E189:G190">SUM(E190)</f>
        <v>500</v>
      </c>
      <c r="F189" s="85">
        <f t="shared" si="16"/>
        <v>2500</v>
      </c>
      <c r="G189" s="85">
        <f t="shared" si="16"/>
        <v>2500</v>
      </c>
      <c r="H189" s="109"/>
      <c r="I189" s="109"/>
    </row>
    <row r="190" spans="1:9" ht="15" hidden="1">
      <c r="A190" s="25" t="s">
        <v>0</v>
      </c>
      <c r="B190" s="25" t="s">
        <v>145</v>
      </c>
      <c r="C190" s="26" t="s">
        <v>146</v>
      </c>
      <c r="D190" s="27">
        <v>2000</v>
      </c>
      <c r="E190" s="85">
        <f t="shared" si="16"/>
        <v>500</v>
      </c>
      <c r="F190" s="85">
        <f t="shared" si="16"/>
        <v>2500</v>
      </c>
      <c r="G190" s="85">
        <f t="shared" si="16"/>
        <v>2500</v>
      </c>
      <c r="H190" s="109"/>
      <c r="I190" s="109"/>
    </row>
    <row r="191" spans="1:9" ht="15" hidden="1">
      <c r="A191" s="28" t="s">
        <v>421</v>
      </c>
      <c r="B191" s="28" t="s">
        <v>262</v>
      </c>
      <c r="C191" s="29" t="s">
        <v>263</v>
      </c>
      <c r="D191" s="30">
        <v>2000</v>
      </c>
      <c r="E191" s="92">
        <v>500</v>
      </c>
      <c r="F191" s="115">
        <f>SUM(D191+E191)</f>
        <v>2500</v>
      </c>
      <c r="G191" s="115">
        <v>2500</v>
      </c>
      <c r="H191" s="115"/>
      <c r="I191" s="115"/>
    </row>
    <row r="192" spans="1:10" ht="15">
      <c r="A192" s="49" t="s">
        <v>422</v>
      </c>
      <c r="B192" s="49" t="s">
        <v>423</v>
      </c>
      <c r="C192" s="50" t="s">
        <v>424</v>
      </c>
      <c r="D192" s="51">
        <v>0</v>
      </c>
      <c r="E192" s="118">
        <f>SUM(E193)</f>
        <v>458620</v>
      </c>
      <c r="F192" s="118">
        <f>SUM(F193)</f>
        <v>458620</v>
      </c>
      <c r="G192" s="118">
        <f>SUM(G193)</f>
        <v>426000</v>
      </c>
      <c r="H192" s="118">
        <f>SUM(H193)</f>
        <v>426000</v>
      </c>
      <c r="I192" s="118">
        <f>SUM(I193)</f>
        <v>426000</v>
      </c>
      <c r="J192" s="80">
        <v>-32620</v>
      </c>
    </row>
    <row r="193" spans="1:9" ht="15">
      <c r="A193" s="25" t="s">
        <v>0</v>
      </c>
      <c r="B193" s="25" t="s">
        <v>101</v>
      </c>
      <c r="C193" s="26" t="s">
        <v>102</v>
      </c>
      <c r="D193" s="27">
        <v>0</v>
      </c>
      <c r="E193" s="85">
        <f>SUM(E194+E201)</f>
        <v>458620</v>
      </c>
      <c r="F193" s="85">
        <f>SUM(F194+F201)</f>
        <v>458620</v>
      </c>
      <c r="G193" s="85">
        <f>SUM(G194+G201)</f>
        <v>426000</v>
      </c>
      <c r="H193" s="85">
        <f>SUM(H194+H201)</f>
        <v>426000</v>
      </c>
      <c r="I193" s="85">
        <f>SUM(I194+I201)</f>
        <v>426000</v>
      </c>
    </row>
    <row r="194" spans="1:9" ht="15">
      <c r="A194" s="25" t="s">
        <v>0</v>
      </c>
      <c r="B194" s="25" t="s">
        <v>103</v>
      </c>
      <c r="C194" s="26" t="s">
        <v>104</v>
      </c>
      <c r="D194" s="27">
        <v>0</v>
      </c>
      <c r="E194" s="85">
        <f>SUM(E195+E198)</f>
        <v>285500</v>
      </c>
      <c r="F194" s="85">
        <f>SUM(F195+F198)</f>
        <v>285500</v>
      </c>
      <c r="G194" s="85">
        <f>SUM(G195+G198)</f>
        <v>314400</v>
      </c>
      <c r="H194" s="85">
        <v>314400</v>
      </c>
      <c r="I194" s="85">
        <v>314400</v>
      </c>
    </row>
    <row r="195" spans="1:9" ht="15">
      <c r="A195" s="25" t="s">
        <v>0</v>
      </c>
      <c r="B195" s="25" t="s">
        <v>105</v>
      </c>
      <c r="C195" s="26" t="s">
        <v>106</v>
      </c>
      <c r="D195" s="27">
        <v>0</v>
      </c>
      <c r="E195" s="85">
        <f aca="true" t="shared" si="17" ref="E195:G196">SUM(E196)</f>
        <v>245000</v>
      </c>
      <c r="F195" s="85">
        <f t="shared" si="17"/>
        <v>245000</v>
      </c>
      <c r="G195" s="85">
        <f t="shared" si="17"/>
        <v>270000</v>
      </c>
      <c r="H195" s="109"/>
      <c r="I195" s="109"/>
    </row>
    <row r="196" spans="1:9" ht="15" hidden="1">
      <c r="A196" s="25" t="s">
        <v>0</v>
      </c>
      <c r="B196" s="25" t="s">
        <v>107</v>
      </c>
      <c r="C196" s="26" t="s">
        <v>108</v>
      </c>
      <c r="D196" s="27">
        <v>0</v>
      </c>
      <c r="E196" s="85">
        <f t="shared" si="17"/>
        <v>245000</v>
      </c>
      <c r="F196" s="85">
        <f t="shared" si="17"/>
        <v>245000</v>
      </c>
      <c r="G196" s="85">
        <f t="shared" si="17"/>
        <v>270000</v>
      </c>
      <c r="H196" s="109"/>
      <c r="I196" s="109"/>
    </row>
    <row r="197" spans="1:9" ht="15" hidden="1">
      <c r="A197" s="28" t="s">
        <v>425</v>
      </c>
      <c r="B197" s="28" t="s">
        <v>110</v>
      </c>
      <c r="C197" s="29" t="s">
        <v>111</v>
      </c>
      <c r="D197" s="30">
        <v>0</v>
      </c>
      <c r="E197" s="92">
        <v>245000</v>
      </c>
      <c r="F197" s="115">
        <f>SUM(D197+E197)</f>
        <v>245000</v>
      </c>
      <c r="G197" s="115">
        <v>270000</v>
      </c>
      <c r="H197" s="115"/>
      <c r="I197" s="115"/>
    </row>
    <row r="198" spans="1:9" ht="15">
      <c r="A198" s="25" t="s">
        <v>0</v>
      </c>
      <c r="B198" s="25" t="s">
        <v>127</v>
      </c>
      <c r="C198" s="26" t="s">
        <v>128</v>
      </c>
      <c r="D198" s="27">
        <v>0</v>
      </c>
      <c r="E198" s="85">
        <f aca="true" t="shared" si="18" ref="E198:G199">SUM(E199)</f>
        <v>40500</v>
      </c>
      <c r="F198" s="85">
        <f t="shared" si="18"/>
        <v>40500</v>
      </c>
      <c r="G198" s="85">
        <f t="shared" si="18"/>
        <v>44400</v>
      </c>
      <c r="H198" s="109"/>
      <c r="I198" s="109"/>
    </row>
    <row r="199" spans="1:9" ht="15" hidden="1">
      <c r="A199" s="25" t="s">
        <v>0</v>
      </c>
      <c r="B199" s="25" t="s">
        <v>129</v>
      </c>
      <c r="C199" s="26" t="s">
        <v>130</v>
      </c>
      <c r="D199" s="27">
        <v>0</v>
      </c>
      <c r="E199" s="85">
        <f t="shared" si="18"/>
        <v>40500</v>
      </c>
      <c r="F199" s="85">
        <f t="shared" si="18"/>
        <v>40500</v>
      </c>
      <c r="G199" s="85">
        <f t="shared" si="18"/>
        <v>44400</v>
      </c>
      <c r="H199" s="109"/>
      <c r="I199" s="109"/>
    </row>
    <row r="200" spans="1:9" ht="15" hidden="1">
      <c r="A200" s="28" t="s">
        <v>426</v>
      </c>
      <c r="B200" s="28" t="s">
        <v>132</v>
      </c>
      <c r="C200" s="29" t="s">
        <v>130</v>
      </c>
      <c r="D200" s="30">
        <v>0</v>
      </c>
      <c r="E200" s="92">
        <v>40500</v>
      </c>
      <c r="F200" s="115">
        <f aca="true" t="shared" si="19" ref="F200:G232">SUM(D200+E200)</f>
        <v>40500</v>
      </c>
      <c r="G200" s="115">
        <v>44400</v>
      </c>
      <c r="H200" s="115"/>
      <c r="I200" s="115"/>
    </row>
    <row r="201" spans="1:9" ht="15">
      <c r="A201" s="25" t="s">
        <v>0</v>
      </c>
      <c r="B201" s="25" t="s">
        <v>141</v>
      </c>
      <c r="C201" s="26" t="s">
        <v>142</v>
      </c>
      <c r="D201" s="27">
        <v>0</v>
      </c>
      <c r="E201" s="85">
        <f>SUM(E202+E206+E209)</f>
        <v>173120</v>
      </c>
      <c r="F201" s="85">
        <f>SUM(F202+F206+F209)</f>
        <v>173120</v>
      </c>
      <c r="G201" s="85">
        <f>SUM(G202+G206+G209)</f>
        <v>111600</v>
      </c>
      <c r="H201" s="85">
        <v>111600</v>
      </c>
      <c r="I201" s="85">
        <v>111600</v>
      </c>
    </row>
    <row r="202" spans="1:9" ht="15">
      <c r="A202" s="25" t="s">
        <v>0</v>
      </c>
      <c r="B202" s="25" t="s">
        <v>168</v>
      </c>
      <c r="C202" s="26" t="s">
        <v>169</v>
      </c>
      <c r="D202" s="27">
        <v>0</v>
      </c>
      <c r="E202" s="85">
        <f>SUM(E203)</f>
        <v>32320</v>
      </c>
      <c r="F202" s="85">
        <f>SUM(F203)</f>
        <v>32320</v>
      </c>
      <c r="G202" s="85">
        <f>SUM(G203)</f>
        <v>28300</v>
      </c>
      <c r="H202" s="109"/>
      <c r="I202" s="109"/>
    </row>
    <row r="203" spans="1:9" ht="15">
      <c r="A203" s="25" t="s">
        <v>0</v>
      </c>
      <c r="B203" s="25" t="s">
        <v>170</v>
      </c>
      <c r="C203" s="26" t="s">
        <v>171</v>
      </c>
      <c r="D203" s="27">
        <v>0</v>
      </c>
      <c r="E203" s="85">
        <f>SUM(E204+E205)</f>
        <v>32320</v>
      </c>
      <c r="F203" s="85">
        <f>SUM(F204+F205)</f>
        <v>32320</v>
      </c>
      <c r="G203" s="85">
        <f>SUM(G204+G205)</f>
        <v>28300</v>
      </c>
      <c r="H203" s="109"/>
      <c r="I203" s="109"/>
    </row>
    <row r="204" spans="1:11" ht="15" hidden="1">
      <c r="A204" s="28"/>
      <c r="B204" s="28" t="s">
        <v>173</v>
      </c>
      <c r="C204" s="29" t="s">
        <v>174</v>
      </c>
      <c r="D204" s="30">
        <v>0</v>
      </c>
      <c r="E204" s="92">
        <v>17170</v>
      </c>
      <c r="F204" s="115">
        <f t="shared" si="19"/>
        <v>17170</v>
      </c>
      <c r="G204" s="115">
        <v>15500</v>
      </c>
      <c r="H204" s="115"/>
      <c r="I204" s="115"/>
      <c r="K204" s="80" t="s">
        <v>484</v>
      </c>
    </row>
    <row r="205" spans="1:11" ht="15" hidden="1">
      <c r="A205" s="28"/>
      <c r="B205" s="28" t="s">
        <v>179</v>
      </c>
      <c r="C205" s="29" t="s">
        <v>180</v>
      </c>
      <c r="D205" s="30">
        <v>0</v>
      </c>
      <c r="E205" s="92">
        <v>15150</v>
      </c>
      <c r="F205" s="115">
        <f t="shared" si="19"/>
        <v>15150</v>
      </c>
      <c r="G205" s="115">
        <v>12800</v>
      </c>
      <c r="H205" s="115"/>
      <c r="I205" s="115"/>
      <c r="K205" s="80">
        <v>13050</v>
      </c>
    </row>
    <row r="206" spans="1:9" ht="15">
      <c r="A206" s="25"/>
      <c r="B206" s="25">
        <v>322</v>
      </c>
      <c r="C206" s="26" t="s">
        <v>151</v>
      </c>
      <c r="D206" s="27">
        <v>0</v>
      </c>
      <c r="E206" s="85">
        <f aca="true" t="shared" si="20" ref="E206:G207">SUM(E207)</f>
        <v>450</v>
      </c>
      <c r="F206" s="85">
        <f t="shared" si="20"/>
        <v>450</v>
      </c>
      <c r="G206" s="85">
        <f t="shared" si="20"/>
        <v>0</v>
      </c>
      <c r="H206" s="109"/>
      <c r="I206" s="109"/>
    </row>
    <row r="207" spans="1:9" ht="15" hidden="1">
      <c r="A207" s="25"/>
      <c r="B207" s="25">
        <v>3221</v>
      </c>
      <c r="C207" s="26" t="s">
        <v>153</v>
      </c>
      <c r="D207" s="27">
        <v>0</v>
      </c>
      <c r="E207" s="85">
        <f t="shared" si="20"/>
        <v>450</v>
      </c>
      <c r="F207" s="85">
        <f t="shared" si="20"/>
        <v>450</v>
      </c>
      <c r="G207" s="85">
        <f t="shared" si="20"/>
        <v>0</v>
      </c>
      <c r="H207" s="109"/>
      <c r="I207" s="109"/>
    </row>
    <row r="208" spans="1:9" ht="15" hidden="1">
      <c r="A208" s="28" t="s">
        <v>436</v>
      </c>
      <c r="B208" s="28">
        <v>32214</v>
      </c>
      <c r="C208" s="29" t="s">
        <v>156</v>
      </c>
      <c r="D208" s="30">
        <v>0</v>
      </c>
      <c r="E208" s="92">
        <v>450</v>
      </c>
      <c r="F208" s="115">
        <f t="shared" si="19"/>
        <v>450</v>
      </c>
      <c r="G208" s="115">
        <v>0</v>
      </c>
      <c r="H208" s="115"/>
      <c r="I208" s="115"/>
    </row>
    <row r="209" spans="1:9" ht="15">
      <c r="A209" s="25" t="s">
        <v>0</v>
      </c>
      <c r="B209" s="25" t="s">
        <v>143</v>
      </c>
      <c r="C209" s="26" t="s">
        <v>144</v>
      </c>
      <c r="D209" s="27">
        <v>0</v>
      </c>
      <c r="E209" s="85">
        <f>SUM(E210+E212)</f>
        <v>140350</v>
      </c>
      <c r="F209" s="85">
        <f>SUM(F210+F212)</f>
        <v>140350</v>
      </c>
      <c r="G209" s="85">
        <f>SUM(G210+G212)</f>
        <v>83300</v>
      </c>
      <c r="H209" s="109"/>
      <c r="I209" s="109"/>
    </row>
    <row r="210" spans="1:9" ht="15" hidden="1">
      <c r="A210" s="25" t="s">
        <v>0</v>
      </c>
      <c r="B210" s="25" t="s">
        <v>300</v>
      </c>
      <c r="C210" s="26" t="s">
        <v>301</v>
      </c>
      <c r="D210" s="27">
        <v>0</v>
      </c>
      <c r="E210" s="85">
        <f>SUM(E211)</f>
        <v>1850</v>
      </c>
      <c r="F210" s="85">
        <f>SUM(F211)</f>
        <v>1850</v>
      </c>
      <c r="G210" s="85">
        <f>SUM(G211)</f>
        <v>0</v>
      </c>
      <c r="H210" s="109"/>
      <c r="I210" s="109"/>
    </row>
    <row r="211" spans="1:9" ht="15" hidden="1">
      <c r="A211" s="28" t="s">
        <v>427</v>
      </c>
      <c r="B211" s="28" t="s">
        <v>303</v>
      </c>
      <c r="C211" s="29" t="s">
        <v>304</v>
      </c>
      <c r="D211" s="30">
        <v>0</v>
      </c>
      <c r="E211" s="92">
        <v>1850</v>
      </c>
      <c r="F211" s="115">
        <f t="shared" si="19"/>
        <v>1850</v>
      </c>
      <c r="G211" s="115">
        <v>0</v>
      </c>
      <c r="H211" s="115"/>
      <c r="I211" s="115"/>
    </row>
    <row r="212" spans="1:16" s="39" customFormat="1" ht="15" hidden="1">
      <c r="A212" s="25"/>
      <c r="B212" s="25">
        <v>3237</v>
      </c>
      <c r="C212" s="26" t="s">
        <v>309</v>
      </c>
      <c r="D212" s="27">
        <v>0</v>
      </c>
      <c r="E212" s="85">
        <f>SUM(E213)</f>
        <v>138500</v>
      </c>
      <c r="F212" s="85">
        <f>SUM(F213)</f>
        <v>138500</v>
      </c>
      <c r="G212" s="85">
        <f>SUM(G213)</f>
        <v>83300</v>
      </c>
      <c r="H212" s="109"/>
      <c r="I212" s="109"/>
      <c r="J212" s="143"/>
      <c r="K212" s="143"/>
      <c r="L212" s="38"/>
      <c r="M212" s="38"/>
      <c r="N212" s="38"/>
      <c r="O212" s="38"/>
      <c r="P212" s="38"/>
    </row>
    <row r="213" spans="1:11" ht="15" hidden="1">
      <c r="A213" s="28" t="s">
        <v>437</v>
      </c>
      <c r="B213" s="28">
        <v>32379</v>
      </c>
      <c r="C213" s="29" t="s">
        <v>315</v>
      </c>
      <c r="D213" s="30">
        <v>0</v>
      </c>
      <c r="E213" s="92">
        <v>138500</v>
      </c>
      <c r="F213" s="115">
        <f t="shared" si="19"/>
        <v>138500</v>
      </c>
      <c r="G213" s="115">
        <v>83300</v>
      </c>
      <c r="H213" s="115"/>
      <c r="I213" s="115"/>
      <c r="K213" s="80" t="s">
        <v>483</v>
      </c>
    </row>
    <row r="214" spans="1:16" s="61" customFormat="1" ht="15" hidden="1">
      <c r="A214" s="46" t="s">
        <v>16</v>
      </c>
      <c r="B214" s="46" t="s">
        <v>438</v>
      </c>
      <c r="C214" s="47" t="s">
        <v>439</v>
      </c>
      <c r="D214" s="48">
        <v>0</v>
      </c>
      <c r="E214" s="119">
        <f>SUM(E215)</f>
        <v>221712</v>
      </c>
      <c r="F214" s="110">
        <f>SUM(F215)</f>
        <v>221712</v>
      </c>
      <c r="G214" s="110">
        <f>SUM(G215)</f>
        <v>443424</v>
      </c>
      <c r="H214" s="110"/>
      <c r="I214" s="110"/>
      <c r="J214" s="144"/>
      <c r="K214" s="144"/>
      <c r="L214" s="60"/>
      <c r="M214" s="60"/>
      <c r="N214" s="60"/>
      <c r="O214" s="60"/>
      <c r="P214" s="60"/>
    </row>
    <row r="215" spans="1:9" ht="15" hidden="1">
      <c r="A215" s="25" t="s">
        <v>0</v>
      </c>
      <c r="B215" s="25" t="s">
        <v>101</v>
      </c>
      <c r="C215" s="26" t="s">
        <v>102</v>
      </c>
      <c r="D215" s="27">
        <v>0</v>
      </c>
      <c r="E215" s="85">
        <f>SUM(E216+E220)</f>
        <v>221712</v>
      </c>
      <c r="F215" s="109">
        <f t="shared" si="19"/>
        <v>221712</v>
      </c>
      <c r="G215" s="109">
        <f t="shared" si="19"/>
        <v>443424</v>
      </c>
      <c r="H215" s="109"/>
      <c r="I215" s="109"/>
    </row>
    <row r="216" spans="1:9" ht="15" hidden="1">
      <c r="A216" s="52" t="s">
        <v>0</v>
      </c>
      <c r="B216" s="52" t="s">
        <v>103</v>
      </c>
      <c r="C216" s="53" t="s">
        <v>104</v>
      </c>
      <c r="D216" s="44">
        <v>0</v>
      </c>
      <c r="E216" s="116">
        <f>SUM(E217)</f>
        <v>210112</v>
      </c>
      <c r="F216" s="116">
        <f t="shared" si="19"/>
        <v>210112</v>
      </c>
      <c r="G216" s="116">
        <f t="shared" si="19"/>
        <v>420224</v>
      </c>
      <c r="H216" s="116"/>
      <c r="I216" s="116"/>
    </row>
    <row r="217" spans="1:9" ht="15" hidden="1">
      <c r="A217" s="52" t="s">
        <v>0</v>
      </c>
      <c r="B217" s="52" t="s">
        <v>105</v>
      </c>
      <c r="C217" s="53" t="s">
        <v>106</v>
      </c>
      <c r="D217" s="44">
        <v>0</v>
      </c>
      <c r="E217" s="116">
        <f>SUM(E218)</f>
        <v>210112</v>
      </c>
      <c r="F217" s="116">
        <f t="shared" si="19"/>
        <v>210112</v>
      </c>
      <c r="G217" s="116">
        <f t="shared" si="19"/>
        <v>420224</v>
      </c>
      <c r="H217" s="116"/>
      <c r="I217" s="116"/>
    </row>
    <row r="218" spans="1:9" ht="15" hidden="1">
      <c r="A218" s="52" t="s">
        <v>0</v>
      </c>
      <c r="B218" s="52" t="s">
        <v>107</v>
      </c>
      <c r="C218" s="53" t="s">
        <v>108</v>
      </c>
      <c r="D218" s="44">
        <v>0</v>
      </c>
      <c r="E218" s="116">
        <f>SUM(E219)</f>
        <v>210112</v>
      </c>
      <c r="F218" s="116">
        <f t="shared" si="19"/>
        <v>210112</v>
      </c>
      <c r="G218" s="116">
        <f t="shared" si="19"/>
        <v>420224</v>
      </c>
      <c r="H218" s="116"/>
      <c r="I218" s="116"/>
    </row>
    <row r="219" spans="1:11" ht="15" hidden="1">
      <c r="A219" s="54" t="s">
        <v>413</v>
      </c>
      <c r="B219" s="54" t="s">
        <v>110</v>
      </c>
      <c r="C219" s="55" t="s">
        <v>414</v>
      </c>
      <c r="D219" s="45">
        <v>0</v>
      </c>
      <c r="E219" s="117">
        <v>210112</v>
      </c>
      <c r="F219" s="117">
        <f t="shared" si="19"/>
        <v>210112</v>
      </c>
      <c r="G219" s="117">
        <v>222310</v>
      </c>
      <c r="H219" s="117"/>
      <c r="I219" s="117"/>
      <c r="K219" s="80" t="s">
        <v>464</v>
      </c>
    </row>
    <row r="220" spans="1:9" ht="15" hidden="1">
      <c r="A220" s="52" t="s">
        <v>0</v>
      </c>
      <c r="B220" s="52" t="s">
        <v>141</v>
      </c>
      <c r="C220" s="53" t="s">
        <v>142</v>
      </c>
      <c r="D220" s="44">
        <v>0</v>
      </c>
      <c r="E220" s="116">
        <f>SUM(E221+E224+E231)</f>
        <v>11600</v>
      </c>
      <c r="F220" s="116">
        <f t="shared" si="19"/>
        <v>11600</v>
      </c>
      <c r="G220" s="116">
        <f t="shared" si="19"/>
        <v>23200</v>
      </c>
      <c r="H220" s="116"/>
      <c r="I220" s="116"/>
    </row>
    <row r="221" spans="1:9" ht="15" hidden="1">
      <c r="A221" s="52" t="s">
        <v>0</v>
      </c>
      <c r="B221" s="52" t="s">
        <v>168</v>
      </c>
      <c r="C221" s="53" t="s">
        <v>169</v>
      </c>
      <c r="D221" s="44">
        <v>0</v>
      </c>
      <c r="E221" s="116">
        <v>11600</v>
      </c>
      <c r="F221" s="116">
        <f t="shared" si="19"/>
        <v>11600</v>
      </c>
      <c r="G221" s="116">
        <f t="shared" si="19"/>
        <v>23200</v>
      </c>
      <c r="H221" s="116"/>
      <c r="I221" s="116"/>
    </row>
    <row r="222" spans="1:9" ht="15" hidden="1">
      <c r="A222" s="52" t="s">
        <v>0</v>
      </c>
      <c r="B222" s="52" t="s">
        <v>181</v>
      </c>
      <c r="C222" s="53" t="s">
        <v>182</v>
      </c>
      <c r="D222" s="44">
        <v>0</v>
      </c>
      <c r="E222" s="116">
        <v>11600</v>
      </c>
      <c r="F222" s="116">
        <f t="shared" si="19"/>
        <v>11600</v>
      </c>
      <c r="G222" s="116">
        <f t="shared" si="19"/>
        <v>23200</v>
      </c>
      <c r="H222" s="116"/>
      <c r="I222" s="116"/>
    </row>
    <row r="223" spans="1:9" ht="15" hidden="1">
      <c r="A223" s="54" t="s">
        <v>415</v>
      </c>
      <c r="B223" s="54" t="s">
        <v>184</v>
      </c>
      <c r="C223" s="55" t="s">
        <v>416</v>
      </c>
      <c r="D223" s="45">
        <v>0</v>
      </c>
      <c r="E223" s="117">
        <v>11600</v>
      </c>
      <c r="F223" s="117">
        <f t="shared" si="19"/>
        <v>11600</v>
      </c>
      <c r="G223" s="117">
        <v>12600</v>
      </c>
      <c r="H223" s="117"/>
      <c r="I223" s="117"/>
    </row>
    <row r="224" spans="1:16" s="43" customFormat="1" ht="15">
      <c r="A224" s="40" t="s">
        <v>16</v>
      </c>
      <c r="B224" s="40" t="s">
        <v>74</v>
      </c>
      <c r="C224" s="41" t="s">
        <v>75</v>
      </c>
      <c r="D224" s="42">
        <v>2000</v>
      </c>
      <c r="E224" s="120">
        <v>0</v>
      </c>
      <c r="F224" s="133">
        <f t="shared" si="19"/>
        <v>2000</v>
      </c>
      <c r="G224" s="133">
        <f t="shared" si="19"/>
        <v>2000</v>
      </c>
      <c r="H224" s="133">
        <v>2000</v>
      </c>
      <c r="I224" s="133">
        <v>2000</v>
      </c>
      <c r="J224" s="80">
        <v>0</v>
      </c>
      <c r="K224" s="145"/>
      <c r="L224" s="37"/>
      <c r="M224" s="37"/>
      <c r="N224" s="37"/>
      <c r="O224" s="37"/>
      <c r="P224" s="37"/>
    </row>
    <row r="225" spans="1:9" ht="24">
      <c r="A225" s="19" t="s">
        <v>93</v>
      </c>
      <c r="B225" s="19" t="s">
        <v>94</v>
      </c>
      <c r="C225" s="20" t="s">
        <v>95</v>
      </c>
      <c r="D225" s="21">
        <v>2000</v>
      </c>
      <c r="E225" s="111">
        <v>0</v>
      </c>
      <c r="F225" s="112">
        <f t="shared" si="19"/>
        <v>2000</v>
      </c>
      <c r="G225" s="112">
        <f t="shared" si="19"/>
        <v>2000</v>
      </c>
      <c r="H225" s="112">
        <v>2000</v>
      </c>
      <c r="I225" s="112">
        <v>2000</v>
      </c>
    </row>
    <row r="226" spans="1:9" ht="15">
      <c r="A226" s="22" t="s">
        <v>96</v>
      </c>
      <c r="B226" s="22" t="s">
        <v>97</v>
      </c>
      <c r="C226" s="23" t="s">
        <v>95</v>
      </c>
      <c r="D226" s="24">
        <v>2000</v>
      </c>
      <c r="E226" s="113">
        <v>0</v>
      </c>
      <c r="F226" s="114">
        <f t="shared" si="19"/>
        <v>2000</v>
      </c>
      <c r="G226" s="114">
        <f t="shared" si="19"/>
        <v>2000</v>
      </c>
      <c r="H226" s="114">
        <v>2000</v>
      </c>
      <c r="I226" s="114">
        <v>2000</v>
      </c>
    </row>
    <row r="227" spans="1:9" ht="15">
      <c r="A227" s="25" t="s">
        <v>98</v>
      </c>
      <c r="B227" s="25" t="s">
        <v>99</v>
      </c>
      <c r="C227" s="26" t="s">
        <v>100</v>
      </c>
      <c r="D227" s="27">
        <v>2000</v>
      </c>
      <c r="E227" s="85">
        <v>0</v>
      </c>
      <c r="F227" s="109">
        <f t="shared" si="19"/>
        <v>2000</v>
      </c>
      <c r="G227" s="109">
        <f t="shared" si="19"/>
        <v>2000</v>
      </c>
      <c r="H227" s="109">
        <v>2000</v>
      </c>
      <c r="I227" s="109">
        <v>2000</v>
      </c>
    </row>
    <row r="228" spans="1:9" ht="15">
      <c r="A228" s="25" t="s">
        <v>0</v>
      </c>
      <c r="B228" s="25" t="s">
        <v>101</v>
      </c>
      <c r="C228" s="26" t="s">
        <v>102</v>
      </c>
      <c r="D228" s="27">
        <v>2000</v>
      </c>
      <c r="E228" s="85">
        <v>0</v>
      </c>
      <c r="F228" s="109">
        <f t="shared" si="19"/>
        <v>2000</v>
      </c>
      <c r="G228" s="109">
        <f t="shared" si="19"/>
        <v>2000</v>
      </c>
      <c r="H228" s="109">
        <v>2000</v>
      </c>
      <c r="I228" s="109">
        <v>2000</v>
      </c>
    </row>
    <row r="229" spans="1:9" ht="15">
      <c r="A229" s="25" t="s">
        <v>0</v>
      </c>
      <c r="B229" s="25" t="s">
        <v>141</v>
      </c>
      <c r="C229" s="26" t="s">
        <v>142</v>
      </c>
      <c r="D229" s="27">
        <v>2000</v>
      </c>
      <c r="E229" s="85">
        <v>0</v>
      </c>
      <c r="F229" s="109">
        <f t="shared" si="19"/>
        <v>2000</v>
      </c>
      <c r="G229" s="109">
        <f t="shared" si="19"/>
        <v>2000</v>
      </c>
      <c r="H229" s="109">
        <v>2000</v>
      </c>
      <c r="I229" s="109">
        <v>2000</v>
      </c>
    </row>
    <row r="230" spans="1:9" ht="15">
      <c r="A230" s="25" t="s">
        <v>0</v>
      </c>
      <c r="B230" s="25" t="s">
        <v>150</v>
      </c>
      <c r="C230" s="26" t="s">
        <v>151</v>
      </c>
      <c r="D230" s="27">
        <v>2000</v>
      </c>
      <c r="E230" s="85">
        <v>0</v>
      </c>
      <c r="F230" s="109">
        <f t="shared" si="19"/>
        <v>2000</v>
      </c>
      <c r="G230" s="109">
        <f t="shared" si="19"/>
        <v>2000</v>
      </c>
      <c r="H230" s="109"/>
      <c r="I230" s="109"/>
    </row>
    <row r="231" spans="1:9" ht="15" hidden="1">
      <c r="A231" s="25" t="s">
        <v>0</v>
      </c>
      <c r="B231" s="25" t="s">
        <v>242</v>
      </c>
      <c r="C231" s="26" t="s">
        <v>243</v>
      </c>
      <c r="D231" s="27">
        <v>2000</v>
      </c>
      <c r="E231" s="85">
        <v>0</v>
      </c>
      <c r="F231" s="109">
        <f t="shared" si="19"/>
        <v>2000</v>
      </c>
      <c r="G231" s="109">
        <f t="shared" si="19"/>
        <v>2000</v>
      </c>
      <c r="H231" s="109"/>
      <c r="I231" s="109"/>
    </row>
    <row r="232" spans="1:9" ht="15" hidden="1">
      <c r="A232" s="28" t="s">
        <v>428</v>
      </c>
      <c r="B232" s="28" t="s">
        <v>245</v>
      </c>
      <c r="C232" s="29" t="s">
        <v>246</v>
      </c>
      <c r="D232" s="30">
        <v>2000</v>
      </c>
      <c r="E232" s="92">
        <v>0</v>
      </c>
      <c r="F232" s="115">
        <f t="shared" si="19"/>
        <v>2000</v>
      </c>
      <c r="G232" s="115">
        <f t="shared" si="19"/>
        <v>2000</v>
      </c>
      <c r="H232" s="115"/>
      <c r="I232" s="115"/>
    </row>
    <row r="233" spans="1:16" ht="409.5" customHeight="1" hidden="1">
      <c r="A233" s="134"/>
      <c r="B233" s="134"/>
      <c r="C233" s="134"/>
      <c r="D233" s="134"/>
      <c r="E233" s="154"/>
      <c r="F233" s="160"/>
      <c r="G233" s="160"/>
      <c r="H233" s="160"/>
      <c r="I233" s="160"/>
      <c r="J233" s="161"/>
      <c r="K233" s="161"/>
      <c r="L233" s="134"/>
      <c r="M233" s="134"/>
      <c r="N233" s="134"/>
      <c r="O233" s="134"/>
      <c r="P233" s="134"/>
    </row>
    <row r="234" spans="1:16" ht="15">
      <c r="A234"/>
      <c r="B234"/>
      <c r="C234"/>
      <c r="D234"/>
      <c r="E234" s="82"/>
      <c r="F234" s="164"/>
      <c r="G234" s="164"/>
      <c r="H234" s="164"/>
      <c r="I234" s="164"/>
      <c r="J234" s="165"/>
      <c r="K234" s="165"/>
      <c r="L234"/>
      <c r="M234"/>
      <c r="N234"/>
      <c r="O234"/>
      <c r="P234"/>
    </row>
    <row r="235" spans="1:16" ht="15">
      <c r="A235"/>
      <c r="B235"/>
      <c r="C235"/>
      <c r="D235"/>
      <c r="E235" s="82"/>
      <c r="F235" s="164"/>
      <c r="G235" s="164"/>
      <c r="H235" s="164"/>
      <c r="I235" s="164"/>
      <c r="J235" s="165"/>
      <c r="K235" s="165"/>
      <c r="L235"/>
      <c r="M235"/>
      <c r="N235"/>
      <c r="O235"/>
      <c r="P235"/>
    </row>
    <row r="236" spans="1:16" ht="15">
      <c r="A236"/>
      <c r="B236"/>
      <c r="C236" t="s">
        <v>486</v>
      </c>
      <c r="D236" s="82"/>
      <c r="E236" s="82"/>
      <c r="F236" s="82"/>
      <c r="G236" s="82"/>
      <c r="H236" s="82" t="s">
        <v>487</v>
      </c>
      <c r="I236" s="82"/>
      <c r="J236" s="153"/>
      <c r="K236" s="166"/>
      <c r="L236"/>
      <c r="M236"/>
      <c r="N236"/>
      <c r="O236"/>
      <c r="P236"/>
    </row>
    <row r="237" spans="1:16" ht="15">
      <c r="A237"/>
      <c r="B237"/>
      <c r="C237"/>
      <c r="D237" s="82"/>
      <c r="E237" s="82"/>
      <c r="F237" s="82"/>
      <c r="G237" s="82"/>
      <c r="H237" s="82" t="s">
        <v>488</v>
      </c>
      <c r="I237" s="82"/>
      <c r="J237" s="153"/>
      <c r="K237" s="166"/>
      <c r="L237"/>
      <c r="M237"/>
      <c r="N237"/>
      <c r="O237"/>
      <c r="P237"/>
    </row>
    <row r="238" spans="1:16" ht="1.5" customHeight="1">
      <c r="A238"/>
      <c r="B238"/>
      <c r="C238"/>
      <c r="D238"/>
      <c r="E238" s="82"/>
      <c r="F238" s="164"/>
      <c r="G238" s="164"/>
      <c r="H238" s="164"/>
      <c r="I238" s="164"/>
      <c r="J238" s="165"/>
      <c r="K238" s="165"/>
      <c r="L238"/>
      <c r="M238"/>
      <c r="N238"/>
      <c r="O238"/>
      <c r="P238"/>
    </row>
    <row r="239" spans="1:16" ht="15" hidden="1">
      <c r="A239"/>
      <c r="B239"/>
      <c r="C239"/>
      <c r="D239"/>
      <c r="E239" s="82"/>
      <c r="F239" s="164"/>
      <c r="G239" s="164"/>
      <c r="H239" s="164"/>
      <c r="I239" s="164"/>
      <c r="J239" s="165"/>
      <c r="K239" s="165"/>
      <c r="L239"/>
      <c r="M239"/>
      <c r="N239"/>
      <c r="O239"/>
      <c r="P239"/>
    </row>
    <row r="240" spans="1:16" ht="15" hidden="1">
      <c r="A240"/>
      <c r="B240"/>
      <c r="C240"/>
      <c r="D240"/>
      <c r="E240" s="82"/>
      <c r="F240" s="164"/>
      <c r="G240" s="164"/>
      <c r="H240" s="164"/>
      <c r="I240" s="164"/>
      <c r="J240" s="165"/>
      <c r="K240" s="165"/>
      <c r="L240"/>
      <c r="M240"/>
      <c r="N240"/>
      <c r="O240"/>
      <c r="P240"/>
    </row>
    <row r="241" spans="1:16" ht="15" hidden="1">
      <c r="A241"/>
      <c r="B241"/>
      <c r="C241"/>
      <c r="D241"/>
      <c r="E241" s="82"/>
      <c r="F241" s="164"/>
      <c r="G241" s="164"/>
      <c r="H241" s="164"/>
      <c r="I241" s="164"/>
      <c r="J241" s="165"/>
      <c r="K241" s="165"/>
      <c r="L241"/>
      <c r="M241"/>
      <c r="N241"/>
      <c r="O241"/>
      <c r="P241"/>
    </row>
    <row r="242" spans="1:16" ht="15" hidden="1">
      <c r="A242"/>
      <c r="B242"/>
      <c r="C242"/>
      <c r="D242"/>
      <c r="E242" s="82"/>
      <c r="F242" s="164"/>
      <c r="G242" s="164"/>
      <c r="H242" s="164"/>
      <c r="I242" s="164"/>
      <c r="J242" s="165"/>
      <c r="K242" s="165"/>
      <c r="L242"/>
      <c r="M242"/>
      <c r="N242"/>
      <c r="O242"/>
      <c r="P242"/>
    </row>
    <row r="243" spans="1:16" ht="15" hidden="1">
      <c r="A243"/>
      <c r="B243"/>
      <c r="C243"/>
      <c r="D243"/>
      <c r="E243" s="82"/>
      <c r="F243" s="164"/>
      <c r="G243" s="164"/>
      <c r="H243" s="164"/>
      <c r="I243" s="164"/>
      <c r="J243" s="165"/>
      <c r="K243" s="165"/>
      <c r="L243"/>
      <c r="M243"/>
      <c r="N243"/>
      <c r="O243"/>
      <c r="P243"/>
    </row>
    <row r="244" spans="1:16" ht="15" hidden="1">
      <c r="A244"/>
      <c r="B244"/>
      <c r="C244"/>
      <c r="D244"/>
      <c r="E244" s="82"/>
      <c r="F244" s="164"/>
      <c r="G244" s="164"/>
      <c r="H244" s="164"/>
      <c r="I244" s="164"/>
      <c r="J244" s="165"/>
      <c r="K244" s="165"/>
      <c r="L244"/>
      <c r="M244"/>
      <c r="N244"/>
      <c r="O244"/>
      <c r="P244"/>
    </row>
    <row r="245" spans="1:16" ht="15" hidden="1">
      <c r="A245"/>
      <c r="B245"/>
      <c r="C245"/>
      <c r="D245"/>
      <c r="E245" s="82"/>
      <c r="F245" s="164"/>
      <c r="G245" s="164"/>
      <c r="H245" s="164"/>
      <c r="I245" s="164"/>
      <c r="J245" s="165"/>
      <c r="K245" s="165"/>
      <c r="L245"/>
      <c r="M245"/>
      <c r="N245"/>
      <c r="O245"/>
      <c r="P245"/>
    </row>
    <row r="246" spans="1:16" ht="15" hidden="1">
      <c r="A246"/>
      <c r="B246"/>
      <c r="C246"/>
      <c r="D246"/>
      <c r="E246" s="82"/>
      <c r="F246" s="164"/>
      <c r="G246" s="164"/>
      <c r="H246" s="164"/>
      <c r="I246" s="164"/>
      <c r="J246" s="165"/>
      <c r="K246" s="165"/>
      <c r="L246"/>
      <c r="M246"/>
      <c r="N246"/>
      <c r="O246"/>
      <c r="P246"/>
    </row>
    <row r="247" spans="1:16" ht="15" hidden="1">
      <c r="A247"/>
      <c r="B247"/>
      <c r="C247"/>
      <c r="D247"/>
      <c r="E247" s="82"/>
      <c r="F247" s="164"/>
      <c r="G247" s="164"/>
      <c r="H247" s="164"/>
      <c r="I247" s="164"/>
      <c r="J247" s="165"/>
      <c r="K247" s="165"/>
      <c r="L247"/>
      <c r="M247"/>
      <c r="N247"/>
      <c r="O247"/>
      <c r="P247"/>
    </row>
    <row r="248" spans="1:16" ht="15" hidden="1">
      <c r="A248"/>
      <c r="B248"/>
      <c r="C248"/>
      <c r="D248"/>
      <c r="E248" s="82"/>
      <c r="F248" s="164"/>
      <c r="G248" s="164"/>
      <c r="H248" s="164"/>
      <c r="I248" s="164"/>
      <c r="J248" s="165"/>
      <c r="K248" s="165"/>
      <c r="L248"/>
      <c r="M248"/>
      <c r="N248"/>
      <c r="O248"/>
      <c r="P248"/>
    </row>
    <row r="249" spans="1:16" ht="15" hidden="1">
      <c r="A249"/>
      <c r="B249"/>
      <c r="C249"/>
      <c r="D249"/>
      <c r="E249" s="82"/>
      <c r="F249" s="164"/>
      <c r="G249" s="164"/>
      <c r="H249" s="164"/>
      <c r="I249" s="164"/>
      <c r="J249" s="165"/>
      <c r="K249" s="165"/>
      <c r="L249"/>
      <c r="M249"/>
      <c r="N249"/>
      <c r="O249"/>
      <c r="P249"/>
    </row>
    <row r="250" spans="1:16" ht="15" hidden="1">
      <c r="A250"/>
      <c r="B250"/>
      <c r="C250"/>
      <c r="D250"/>
      <c r="E250" s="82"/>
      <c r="F250" s="164"/>
      <c r="G250" s="164"/>
      <c r="H250" s="164"/>
      <c r="I250" s="164"/>
      <c r="J250" s="165"/>
      <c r="K250" s="165"/>
      <c r="L250"/>
      <c r="M250"/>
      <c r="N250"/>
      <c r="O250"/>
      <c r="P250"/>
    </row>
    <row r="251" spans="1:16" ht="15" hidden="1">
      <c r="A251"/>
      <c r="B251"/>
      <c r="C251"/>
      <c r="D251"/>
      <c r="E251" s="82"/>
      <c r="F251" s="164"/>
      <c r="G251" s="164"/>
      <c r="H251" s="164"/>
      <c r="I251" s="164"/>
      <c r="J251" s="165"/>
      <c r="K251" s="165"/>
      <c r="L251"/>
      <c r="M251"/>
      <c r="N251"/>
      <c r="O251"/>
      <c r="P251"/>
    </row>
    <row r="252" spans="1:16" ht="15" hidden="1">
      <c r="A252"/>
      <c r="B252"/>
      <c r="C252"/>
      <c r="D252"/>
      <c r="E252" s="82"/>
      <c r="F252" s="164"/>
      <c r="G252" s="164"/>
      <c r="H252" s="164"/>
      <c r="I252" s="164"/>
      <c r="J252" s="165"/>
      <c r="K252" s="165"/>
      <c r="L252"/>
      <c r="M252"/>
      <c r="N252"/>
      <c r="O252"/>
      <c r="P252"/>
    </row>
    <row r="253" spans="1:16" ht="15" hidden="1">
      <c r="A253"/>
      <c r="B253"/>
      <c r="C253"/>
      <c r="D253"/>
      <c r="E253" s="82"/>
      <c r="F253" s="164"/>
      <c r="G253" s="164"/>
      <c r="H253" s="164"/>
      <c r="I253" s="164"/>
      <c r="J253" s="165"/>
      <c r="K253" s="165"/>
      <c r="L253"/>
      <c r="M253"/>
      <c r="N253"/>
      <c r="O253"/>
      <c r="P253"/>
    </row>
    <row r="254" spans="1:16" ht="15" hidden="1">
      <c r="A254"/>
      <c r="B254"/>
      <c r="C254"/>
      <c r="D254"/>
      <c r="E254" s="82"/>
      <c r="F254" s="164"/>
      <c r="G254" s="164"/>
      <c r="H254" s="164"/>
      <c r="I254" s="164"/>
      <c r="J254" s="165"/>
      <c r="K254" s="165"/>
      <c r="L254"/>
      <c r="M254"/>
      <c r="N254"/>
      <c r="O254"/>
      <c r="P254"/>
    </row>
    <row r="255" spans="1:16" ht="15" hidden="1">
      <c r="A255"/>
      <c r="B255"/>
      <c r="C255"/>
      <c r="D255"/>
      <c r="E255" s="82"/>
      <c r="F255" s="164"/>
      <c r="G255" s="164"/>
      <c r="H255" s="164"/>
      <c r="I255" s="164"/>
      <c r="J255" s="165"/>
      <c r="K255" s="165"/>
      <c r="L255"/>
      <c r="M255"/>
      <c r="N255"/>
      <c r="O255"/>
      <c r="P255"/>
    </row>
    <row r="256" spans="1:16" ht="15" hidden="1">
      <c r="A256"/>
      <c r="B256"/>
      <c r="C256"/>
      <c r="D256"/>
      <c r="E256" s="82"/>
      <c r="F256" s="164"/>
      <c r="G256" s="164"/>
      <c r="H256" s="164"/>
      <c r="I256" s="164"/>
      <c r="J256" s="165"/>
      <c r="K256" s="165"/>
      <c r="L256"/>
      <c r="M256"/>
      <c r="N256"/>
      <c r="O256"/>
      <c r="P256"/>
    </row>
    <row r="257" spans="1:16" ht="15" hidden="1">
      <c r="A257"/>
      <c r="B257"/>
      <c r="C257"/>
      <c r="D257"/>
      <c r="E257" s="82"/>
      <c r="F257" s="164"/>
      <c r="G257" s="164"/>
      <c r="H257" s="164"/>
      <c r="I257" s="164"/>
      <c r="J257" s="165"/>
      <c r="K257" s="165"/>
      <c r="L257"/>
      <c r="M257"/>
      <c r="N257"/>
      <c r="O257"/>
      <c r="P257"/>
    </row>
    <row r="258" spans="1:16" ht="15" hidden="1">
      <c r="A258"/>
      <c r="B258"/>
      <c r="C258"/>
      <c r="D258"/>
      <c r="E258" s="82"/>
      <c r="F258" s="164"/>
      <c r="G258" s="164"/>
      <c r="H258" s="164"/>
      <c r="I258" s="164"/>
      <c r="J258" s="165"/>
      <c r="K258" s="165"/>
      <c r="L258"/>
      <c r="M258"/>
      <c r="N258"/>
      <c r="O258"/>
      <c r="P258"/>
    </row>
    <row r="259" spans="1:16" ht="15" hidden="1">
      <c r="A259"/>
      <c r="B259"/>
      <c r="C259"/>
      <c r="D259"/>
      <c r="E259" s="82"/>
      <c r="F259" s="164"/>
      <c r="G259" s="164"/>
      <c r="H259" s="164"/>
      <c r="I259" s="164"/>
      <c r="J259" s="165"/>
      <c r="K259" s="165"/>
      <c r="L259"/>
      <c r="M259"/>
      <c r="N259"/>
      <c r="O259"/>
      <c r="P259"/>
    </row>
    <row r="260" spans="1:16" ht="15" hidden="1">
      <c r="A260"/>
      <c r="B260"/>
      <c r="C260"/>
      <c r="D260"/>
      <c r="E260" s="82"/>
      <c r="F260" s="164"/>
      <c r="G260" s="164"/>
      <c r="H260" s="164"/>
      <c r="I260" s="164"/>
      <c r="J260" s="165"/>
      <c r="K260" s="165"/>
      <c r="L260"/>
      <c r="M260"/>
      <c r="N260"/>
      <c r="O260"/>
      <c r="P260"/>
    </row>
    <row r="261" spans="1:16" ht="15" hidden="1">
      <c r="A261"/>
      <c r="B261"/>
      <c r="C261"/>
      <c r="D261"/>
      <c r="E261" s="82"/>
      <c r="F261" s="164"/>
      <c r="G261" s="164"/>
      <c r="H261" s="164"/>
      <c r="I261" s="164"/>
      <c r="J261" s="165"/>
      <c r="K261" s="165"/>
      <c r="L261"/>
      <c r="M261"/>
      <c r="N261"/>
      <c r="O261"/>
      <c r="P261"/>
    </row>
    <row r="262" spans="1:16" ht="15" hidden="1">
      <c r="A262"/>
      <c r="B262"/>
      <c r="C262"/>
      <c r="D262"/>
      <c r="E262" s="82"/>
      <c r="F262" s="164"/>
      <c r="G262" s="164"/>
      <c r="H262" s="164"/>
      <c r="I262" s="164"/>
      <c r="J262" s="165"/>
      <c r="K262" s="165"/>
      <c r="L262"/>
      <c r="M262"/>
      <c r="N262"/>
      <c r="O262"/>
      <c r="P262"/>
    </row>
    <row r="263" spans="1:16" ht="15" hidden="1">
      <c r="A263"/>
      <c r="B263"/>
      <c r="C263"/>
      <c r="D263"/>
      <c r="E263" s="82"/>
      <c r="F263" s="164"/>
      <c r="G263" s="164"/>
      <c r="H263" s="164"/>
      <c r="I263" s="164"/>
      <c r="J263" s="165"/>
      <c r="K263" s="165"/>
      <c r="L263"/>
      <c r="M263"/>
      <c r="N263"/>
      <c r="O263"/>
      <c r="P263"/>
    </row>
    <row r="264" spans="1:16" ht="228" customHeight="1">
      <c r="A264"/>
      <c r="B264"/>
      <c r="C264"/>
      <c r="D264"/>
      <c r="E264" s="82"/>
      <c r="F264" s="164"/>
      <c r="G264" s="164"/>
      <c r="H264" s="164"/>
      <c r="I264" s="164"/>
      <c r="J264" s="165"/>
      <c r="K264" s="165"/>
      <c r="L264"/>
      <c r="M264"/>
      <c r="N264"/>
      <c r="O264"/>
      <c r="P264"/>
    </row>
    <row r="265" spans="1:16" ht="207.75" customHeight="1">
      <c r="A265" s="146"/>
      <c r="B265" s="146"/>
      <c r="C265" s="146"/>
      <c r="D265" s="182" t="s">
        <v>5</v>
      </c>
      <c r="E265" s="183" t="s">
        <v>429</v>
      </c>
      <c r="F265" s="184" t="s">
        <v>430</v>
      </c>
      <c r="G265" s="184"/>
      <c r="H265" s="184"/>
      <c r="I265" s="184"/>
      <c r="J265" s="163"/>
      <c r="K265" s="163"/>
      <c r="L265" s="146"/>
      <c r="M265" s="146"/>
      <c r="N265" s="146"/>
      <c r="O265" s="146"/>
      <c r="P265" s="146"/>
    </row>
    <row r="266" spans="4:9" ht="21" customHeight="1">
      <c r="D266" s="33">
        <f aca="true" t="shared" si="21" ref="D266:I266">SUM(D267:D272)</f>
        <v>7582600</v>
      </c>
      <c r="E266" s="81">
        <f t="shared" si="21"/>
        <v>673652</v>
      </c>
      <c r="F266" s="81">
        <f t="shared" si="21"/>
        <v>8256252</v>
      </c>
      <c r="G266" s="81">
        <f t="shared" si="21"/>
        <v>8205000</v>
      </c>
      <c r="H266" s="81">
        <f t="shared" si="21"/>
        <v>8205000</v>
      </c>
      <c r="I266" s="81">
        <f t="shared" si="21"/>
        <v>8205000</v>
      </c>
    </row>
    <row r="267" spans="3:9" ht="29.25" customHeight="1">
      <c r="C267" s="31" t="s">
        <v>431</v>
      </c>
      <c r="D267" s="32">
        <f aca="true" t="shared" si="22" ref="D267:I267">SUM(D10)</f>
        <v>5370600</v>
      </c>
      <c r="E267" s="81">
        <f t="shared" si="22"/>
        <v>50000</v>
      </c>
      <c r="F267" s="81">
        <f t="shared" si="22"/>
        <v>5420600</v>
      </c>
      <c r="G267" s="81">
        <f t="shared" si="22"/>
        <v>5470600</v>
      </c>
      <c r="H267" s="81">
        <f t="shared" si="22"/>
        <v>5470600</v>
      </c>
      <c r="I267" s="81">
        <f t="shared" si="22"/>
        <v>5470600</v>
      </c>
    </row>
    <row r="268" spans="3:9" ht="15">
      <c r="C268" s="31" t="s">
        <v>432</v>
      </c>
      <c r="D268" s="32">
        <f aca="true" t="shared" si="23" ref="D268:I268">SUM(D35)</f>
        <v>8000</v>
      </c>
      <c r="E268" s="81">
        <f t="shared" si="23"/>
        <v>-4000</v>
      </c>
      <c r="F268" s="81">
        <f t="shared" si="23"/>
        <v>4000</v>
      </c>
      <c r="G268" s="81">
        <f t="shared" si="23"/>
        <v>4000</v>
      </c>
      <c r="H268" s="81">
        <f t="shared" si="23"/>
        <v>4000</v>
      </c>
      <c r="I268" s="81">
        <f t="shared" si="23"/>
        <v>4000</v>
      </c>
    </row>
    <row r="269" spans="3:9" ht="15">
      <c r="C269" s="31" t="s">
        <v>433</v>
      </c>
      <c r="D269" s="32">
        <f aca="true" t="shared" si="24" ref="D269:I269">SUM(D44)</f>
        <v>2102000</v>
      </c>
      <c r="E269" s="81">
        <f t="shared" si="24"/>
        <v>-45000</v>
      </c>
      <c r="F269" s="81">
        <f t="shared" si="24"/>
        <v>2057000</v>
      </c>
      <c r="G269" s="81">
        <f t="shared" si="24"/>
        <v>2200000</v>
      </c>
      <c r="H269" s="81">
        <f t="shared" si="24"/>
        <v>2200000</v>
      </c>
      <c r="I269" s="81">
        <f t="shared" si="24"/>
        <v>2200000</v>
      </c>
    </row>
    <row r="270" spans="3:9" ht="15">
      <c r="C270" s="31" t="s">
        <v>53</v>
      </c>
      <c r="D270" s="32">
        <f aca="true" t="shared" si="25" ref="D270:I270">SUM(D169)</f>
        <v>100000</v>
      </c>
      <c r="E270" s="81">
        <f t="shared" si="25"/>
        <v>450940</v>
      </c>
      <c r="F270" s="81">
        <f t="shared" si="25"/>
        <v>550940</v>
      </c>
      <c r="G270" s="81">
        <f t="shared" si="25"/>
        <v>528400</v>
      </c>
      <c r="H270" s="81">
        <f t="shared" si="25"/>
        <v>528400</v>
      </c>
      <c r="I270" s="81">
        <f t="shared" si="25"/>
        <v>528400</v>
      </c>
    </row>
    <row r="271" spans="3:9" ht="32.25" customHeight="1" hidden="1">
      <c r="C271" s="31" t="s">
        <v>454</v>
      </c>
      <c r="D271" s="32">
        <v>0</v>
      </c>
      <c r="E271" s="81">
        <f>SUM(E214)</f>
        <v>221712</v>
      </c>
      <c r="F271" s="81">
        <f>SUM(F214)</f>
        <v>221712</v>
      </c>
      <c r="G271" s="81"/>
      <c r="H271" s="81">
        <f>SUM(H214)</f>
        <v>0</v>
      </c>
      <c r="I271" s="81"/>
    </row>
    <row r="272" spans="3:9" ht="15">
      <c r="C272" s="31" t="s">
        <v>75</v>
      </c>
      <c r="D272" s="32">
        <f aca="true" t="shared" si="26" ref="D272:I272">SUM(D224)</f>
        <v>2000</v>
      </c>
      <c r="E272" s="81">
        <f t="shared" si="26"/>
        <v>0</v>
      </c>
      <c r="F272" s="81">
        <f t="shared" si="26"/>
        <v>2000</v>
      </c>
      <c r="G272" s="81">
        <f t="shared" si="26"/>
        <v>2000</v>
      </c>
      <c r="H272" s="81">
        <f t="shared" si="26"/>
        <v>2000</v>
      </c>
      <c r="I272" s="81">
        <f t="shared" si="26"/>
        <v>2000</v>
      </c>
    </row>
  </sheetData>
  <sheetProtection/>
  <printOptions/>
  <pageMargins left="0.3937007874015748" right="0.1968503937007874" top="0.3937007874015748" bottom="0.6299212598425197" header="0.3937007874015748" footer="0.3937007874015748"/>
  <pageSetup horizontalDpi="300" verticalDpi="300" orientation="landscape" paperSize="9" r:id="rId1"/>
  <headerFooter alignWithMargins="0">
    <oddFooter>&amp;L&amp;"Arial,Regular"&amp;9 LC147RP-IRRP &amp;C&amp;"Arial,Regular"&amp;9Stranica &amp;P od &amp;N &amp;R&amp;"Arial,Regular"&amp;9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Katica</cp:lastModifiedBy>
  <cp:lastPrinted>2019-12-19T07:46:03Z</cp:lastPrinted>
  <dcterms:created xsi:type="dcterms:W3CDTF">2019-04-16T10:14:41Z</dcterms:created>
  <dcterms:modified xsi:type="dcterms:W3CDTF">2019-12-19T07:46:10Z</dcterms:modified>
  <cp:category/>
  <cp:version/>
  <cp:contentType/>
  <cp:contentStatus/>
</cp:coreProperties>
</file>